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3C082BF1-4456-46E1-9845-D4D83044163B}" xr6:coauthVersionLast="47" xr6:coauthVersionMax="47" xr10:uidLastSave="{00000000-0000-0000-0000-000000000000}"/>
  <bookViews>
    <workbookView xWindow="-108" yWindow="-108" windowWidth="23256" windowHeight="12456" tabRatio="578" xr2:uid="{CA0807A6-05F6-462D-BBF7-EB687A5BB104}"/>
  </bookViews>
  <sheets>
    <sheet name="3(1)data" sheetId="11" r:id="rId1"/>
    <sheet name="3(1)age" sheetId="34" r:id="rId2"/>
    <sheet name="3(1)age2" sheetId="46" r:id="rId3"/>
    <sheet name="3(1)age3" sheetId="45" r:id="rId4"/>
    <sheet name="3(1)bw" sheetId="35" r:id="rId5"/>
    <sheet name="3(1)dexDose" sheetId="37" r:id="rId6"/>
    <sheet name="3(3)2box" sheetId="41" r:id="rId7"/>
    <sheet name="3(3_4)table" sheetId="20" r:id="rId8"/>
    <sheet name="3(4)Chi" sheetId="23" r:id="rId9"/>
    <sheet name="3(4)Fisher" sheetId="26" r:id="rId10"/>
    <sheet name="3(1)1Chi_2" sheetId="24" r:id="rId11"/>
    <sheet name="3(5)bw_t" sheetId="44" r:id="rId12"/>
  </sheets>
  <definedNames>
    <definedName name="_xlnm._FilterDatabase" localSheetId="0" hidden="1">'3(1)data'!$A$1:$J$51</definedName>
    <definedName name="_xlnm.Print_Area" localSheetId="0">'3(1)data'!$A$1:$J$52</definedName>
    <definedName name="_xlnm.Print_Area" localSheetId="7">'3(3_4)table'!$A$1:$J$52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0" l="1"/>
  <c r="AE8" i="20"/>
  <c r="AF9" i="20"/>
  <c r="AF8" i="20"/>
  <c r="AF10" i="20" s="1"/>
  <c r="AE9" i="20"/>
  <c r="AD9" i="20"/>
  <c r="AD8" i="20"/>
  <c r="AD10" i="20" s="1"/>
  <c r="AC9" i="20"/>
  <c r="AG9" i="20" s="1"/>
  <c r="AC8" i="20"/>
  <c r="AC10" i="20" l="1"/>
  <c r="AG8" i="20"/>
  <c r="AE10" i="20"/>
  <c r="Y9" i="20"/>
  <c r="X9" i="20"/>
  <c r="Y8" i="20"/>
  <c r="X8" i="20"/>
  <c r="D63" i="20"/>
  <c r="D62" i="20"/>
  <c r="D61" i="20"/>
  <c r="D60" i="20"/>
  <c r="D57" i="20"/>
  <c r="D56" i="20"/>
  <c r="D55" i="20"/>
  <c r="D54" i="20"/>
  <c r="D53" i="20"/>
  <c r="Y10" i="20" l="1"/>
  <c r="Z8" i="20"/>
  <c r="X10" i="20"/>
  <c r="Z9" i="20"/>
  <c r="Z10" i="20" l="1"/>
  <c r="AG10" i="20"/>
</calcChain>
</file>

<file path=xl/sharedStrings.xml><?xml version="1.0" encoding="utf-8"?>
<sst xmlns="http://schemas.openxmlformats.org/spreadsheetml/2006/main" count="634" uniqueCount="200">
  <si>
    <t>N</t>
    <phoneticPr fontId="2"/>
  </si>
  <si>
    <t>Mean</t>
    <phoneticPr fontId="2"/>
  </si>
  <si>
    <t>S.D.</t>
    <phoneticPr fontId="2"/>
  </si>
  <si>
    <t>NA</t>
    <phoneticPr fontId="2"/>
  </si>
  <si>
    <t>Cum. DEX (mg)</t>
    <phoneticPr fontId="2"/>
  </si>
  <si>
    <t>DEX (mg)</t>
    <phoneticPr fontId="2"/>
  </si>
  <si>
    <t>Stage</t>
    <phoneticPr fontId="2"/>
  </si>
  <si>
    <t>PS</t>
  </si>
  <si>
    <t>Gender</t>
    <phoneticPr fontId="2"/>
  </si>
  <si>
    <t>Group</t>
    <phoneticPr fontId="2"/>
  </si>
  <si>
    <t>ID</t>
    <phoneticPr fontId="2"/>
  </si>
  <si>
    <t>Age (y)</t>
    <phoneticPr fontId="2"/>
  </si>
  <si>
    <t>BW (kg)</t>
    <phoneticPr fontId="2"/>
  </si>
  <si>
    <t>Duration (days)</t>
    <phoneticPr fontId="2"/>
  </si>
  <si>
    <t>度数分布とヒストグラム</t>
  </si>
  <si>
    <t>BellCurve for Excel (version 4.05)</t>
  </si>
  <si>
    <t>Social Survey Research Information Co., Ltd.</t>
  </si>
  <si>
    <t>ブック / シート / 範囲</t>
  </si>
  <si>
    <t>True</t>
  </si>
  <si>
    <t>データ入力範囲</t>
  </si>
  <si>
    <t>列ごと</t>
  </si>
  <si>
    <t>空白や文字列を除いて集計する</t>
  </si>
  <si>
    <t>自動</t>
  </si>
  <si>
    <t>基本統計量</t>
  </si>
  <si>
    <t>変　数</t>
  </si>
  <si>
    <t>n</t>
  </si>
  <si>
    <t>平　均</t>
  </si>
  <si>
    <t>不偏分散</t>
  </si>
  <si>
    <t>標準偏差</t>
  </si>
  <si>
    <t>最小値</t>
  </si>
  <si>
    <t>最大値</t>
  </si>
  <si>
    <t>変動係数</t>
  </si>
  <si>
    <t>先頭行をラベルとして使用</t>
  </si>
  <si>
    <t>設定オプション（以下8行を非表示にしています。再表示で展開します。）</t>
    <phoneticPr fontId="2"/>
  </si>
  <si>
    <t>Age (y)</t>
  </si>
  <si>
    <t>度数分布表</t>
  </si>
  <si>
    <t>階級下限値</t>
  </si>
  <si>
    <t>実測度数</t>
  </si>
  <si>
    <t>相対度数</t>
  </si>
  <si>
    <t>累積相対度数</t>
  </si>
  <si>
    <t>ダミー</t>
  </si>
  <si>
    <t>カイ二乗値</t>
  </si>
  <si>
    <t>自由度</t>
  </si>
  <si>
    <t>P　値</t>
  </si>
  <si>
    <t>*：P&lt;0.05 **：P&lt;0.01</t>
  </si>
  <si>
    <t>設定オプション（以下7行を非表示にしています。再表示で展開します。）</t>
    <phoneticPr fontId="2"/>
  </si>
  <si>
    <t>等分散性の検定</t>
  </si>
  <si>
    <t>標準誤差</t>
  </si>
  <si>
    <t>0.05</t>
  </si>
  <si>
    <t>有意水準</t>
  </si>
  <si>
    <t>下限値</t>
  </si>
  <si>
    <t>上限値</t>
  </si>
  <si>
    <t>等分散性の検定（両側検定）</t>
  </si>
  <si>
    <t>統計量:F</t>
  </si>
  <si>
    <t>自由度1</t>
  </si>
  <si>
    <t>自由度2</t>
  </si>
  <si>
    <t>母平均の差の検定（データベース形式）</t>
  </si>
  <si>
    <t>Group</t>
  </si>
  <si>
    <t>1</t>
  </si>
  <si>
    <t>2</t>
  </si>
  <si>
    <t>平均の差と効果量（平均の差 = |「1」-「2」|）</t>
  </si>
  <si>
    <t>平均の差</t>
  </si>
  <si>
    <t>Cohen's d</t>
  </si>
  <si>
    <t>Hedges' g</t>
  </si>
  <si>
    <t>効果量（観測値）</t>
  </si>
  <si>
    <t>効果量（ランク化）</t>
  </si>
  <si>
    <t>母平均の差の95%信頼区間（両側検定/対立仮説:「1」≠「2」）</t>
  </si>
  <si>
    <t>t推定</t>
  </si>
  <si>
    <t>Welchの方法</t>
  </si>
  <si>
    <t>母平均の差の検定（両側検定/対立仮説:「1」≠「2」）</t>
  </si>
  <si>
    <t>t検定</t>
  </si>
  <si>
    <t>統計量:t</t>
  </si>
  <si>
    <t>観測値</t>
  </si>
  <si>
    <t>ランク化</t>
  </si>
  <si>
    <t>検出力（両側検定/対立仮説:「1」≠「2」）</t>
  </si>
  <si>
    <t>α=0.05</t>
  </si>
  <si>
    <t>( Group )</t>
  </si>
  <si>
    <t>両側検定（D）</t>
  </si>
  <si>
    <t>ｔ 分布（T）</t>
  </si>
  <si>
    <t xml:space="preserve">データ入力範囲 </t>
  </si>
  <si>
    <t>標本を識別する変数</t>
  </si>
  <si>
    <t>検定を行う変数</t>
  </si>
  <si>
    <t>母平均の差の検定</t>
  </si>
  <si>
    <t>縦方向</t>
  </si>
  <si>
    <t>Group 1</t>
    <phoneticPr fontId="2"/>
  </si>
  <si>
    <t>Group 2</t>
    <phoneticPr fontId="2"/>
  </si>
  <si>
    <t>52 - 76</t>
    <phoneticPr fontId="2"/>
  </si>
  <si>
    <t>Range</t>
    <phoneticPr fontId="2"/>
  </si>
  <si>
    <t>51 - 81</t>
    <phoneticPr fontId="2"/>
  </si>
  <si>
    <t>p-value *</t>
    <phoneticPr fontId="2"/>
  </si>
  <si>
    <t>* by t-test</t>
    <phoneticPr fontId="2"/>
  </si>
  <si>
    <t>箱ひげ図</t>
  </si>
  <si>
    <t>第1四分位数</t>
  </si>
  <si>
    <t>中央値</t>
  </si>
  <si>
    <t>第3四分位数</t>
  </si>
  <si>
    <t>四分位範囲</t>
  </si>
  <si>
    <t>箱ひげ図データ</t>
  </si>
  <si>
    <t>グラフ用データ</t>
  </si>
  <si>
    <t>箱の境界1</t>
  </si>
  <si>
    <t>中央線</t>
  </si>
  <si>
    <t>箱の境界2</t>
  </si>
  <si>
    <t>ひげの長さ1</t>
  </si>
  <si>
    <t>ひげの長さ2</t>
  </si>
  <si>
    <t>上側外れ値</t>
  </si>
  <si>
    <t>X座標</t>
  </si>
  <si>
    <t>Male</t>
    <phoneticPr fontId="2"/>
  </si>
  <si>
    <t>Female</t>
    <phoneticPr fontId="2"/>
  </si>
  <si>
    <t>Sum</t>
    <phoneticPr fontId="2"/>
  </si>
  <si>
    <t>独立性の検定</t>
  </si>
  <si>
    <t>観測度数</t>
  </si>
  <si>
    <t>合　計</t>
  </si>
  <si>
    <t>期待度数</t>
  </si>
  <si>
    <t>太字：1未満 赤字：5未満</t>
  </si>
  <si>
    <t>補正なし</t>
  </si>
  <si>
    <t>Yatesの補正</t>
  </si>
  <si>
    <t>Cramer's V</t>
  </si>
  <si>
    <t>Yule's Q</t>
  </si>
  <si>
    <t>2023/08/23 08:49:55</t>
  </si>
  <si>
    <t>EXCEL_01.xlsx / 3(1)1a / Y3:AA5</t>
  </si>
  <si>
    <t>Y3:AA5</t>
  </si>
  <si>
    <t>先頭行・先頭列をラベルとして使用</t>
  </si>
  <si>
    <t>設定オプション（以下3行を非表示にしています。再表示で展開します。）</t>
    <phoneticPr fontId="2"/>
  </si>
  <si>
    <t>Male / Female</t>
    <phoneticPr fontId="2"/>
  </si>
  <si>
    <t>17 / 13</t>
    <phoneticPr fontId="2"/>
  </si>
  <si>
    <t>11 / 9</t>
    <phoneticPr fontId="2"/>
  </si>
  <si>
    <t>* by Chi-squared-test</t>
    <phoneticPr fontId="2"/>
  </si>
  <si>
    <t>Stage  2×4 Table</t>
    <phoneticPr fontId="2"/>
  </si>
  <si>
    <t>行1</t>
  </si>
  <si>
    <t>行2</t>
  </si>
  <si>
    <t>列1</t>
  </si>
  <si>
    <t>列2</t>
  </si>
  <si>
    <t>列3</t>
  </si>
  <si>
    <t>2023/08/23 09:12:17</t>
  </si>
  <si>
    <t>EXCEL_01.xlsx / 3(1)1a / AE4:AG5</t>
  </si>
  <si>
    <t>AE4:AG5</t>
  </si>
  <si>
    <t>設定オプション（以下2行を非表示にしています。再表示で展開します。）</t>
    <phoneticPr fontId="2"/>
  </si>
  <si>
    <t>フィッシャーの直接確率検定</t>
  </si>
  <si>
    <t>両側P値</t>
  </si>
  <si>
    <t>片側P値</t>
  </si>
  <si>
    <t>2023/08/23 09:27:19</t>
  </si>
  <si>
    <t>EXCEL_01.xlsx / 3(1)1a / X3:Z5</t>
  </si>
  <si>
    <t>X3:Z5</t>
  </si>
  <si>
    <t>BellCurve for Excel (version 4.09)</t>
  </si>
  <si>
    <t>30</t>
  </si>
  <si>
    <t>5</t>
  </si>
  <si>
    <t>等間隔</t>
  </si>
  <si>
    <t>最小</t>
  </si>
  <si>
    <t>間隔</t>
  </si>
  <si>
    <t>階級設定:等間隔</t>
  </si>
  <si>
    <t>2025/08/12 17:55:05</t>
  </si>
  <si>
    <t>EXCEL_01.xlsx / 3(1)1 / D1:D51</t>
  </si>
  <si>
    <t>D1:D51</t>
  </si>
  <si>
    <t>このシートはEXCEL統計により作成されるものであり</t>
    <rPh sb="11" eb="13">
      <t>トウケイ</t>
    </rPh>
    <rPh sb="16" eb="18">
      <t>サクセイ</t>
    </rPh>
    <phoneticPr fontId="2"/>
  </si>
  <si>
    <t>EXCEL単体では得られない</t>
    <rPh sb="5" eb="7">
      <t>タンタイ</t>
    </rPh>
    <rPh sb="9" eb="10">
      <t>エ</t>
    </rPh>
    <phoneticPr fontId="2"/>
  </si>
  <si>
    <t>2025/08/12 18:46:31</t>
  </si>
  <si>
    <t>EXCEL_01.xlsx / 3(1)1 / E1:E51</t>
  </si>
  <si>
    <t>E1:E51</t>
  </si>
  <si>
    <t>35</t>
  </si>
  <si>
    <t>BW (kg)</t>
  </si>
  <si>
    <t>EXCEL_01.xlsx / 3(1)1 / H1:H31</t>
  </si>
  <si>
    <t>H1:H31</t>
  </si>
  <si>
    <t>DEX (mg)</t>
  </si>
  <si>
    <t>2025/08/12 18:54:03</t>
  </si>
  <si>
    <t>0</t>
  </si>
  <si>
    <t>10</t>
  </si>
  <si>
    <t>指定範囲全体</t>
  </si>
  <si>
    <t>2025/08/12 20:12:34</t>
  </si>
  <si>
    <t>2  Q1-1.5IQR─Q1─Med─Q3─Q3+1.5IQR</t>
  </si>
  <si>
    <t>指定範囲全体(3(1)1!H1:H31)</t>
    <phoneticPr fontId="7"/>
  </si>
  <si>
    <t>Q3+1.5IQR</t>
  </si>
  <si>
    <t>Q1-1.5IQR</t>
  </si>
  <si>
    <t>Dose (mg)</t>
    <phoneticPr fontId="7"/>
  </si>
  <si>
    <t>設定オプション（以下9行を非表示にしています。再表示で展開します。）</t>
    <phoneticPr fontId="2"/>
  </si>
  <si>
    <t>基本統計量（BW (kg)）</t>
  </si>
  <si>
    <t>*</t>
  </si>
  <si>
    <t>2025/08/12 21:47:21</t>
  </si>
  <si>
    <t>EXCEL_01.xlsx / 3(1)1 / B1:E51</t>
  </si>
  <si>
    <t>( BW (kg) )</t>
  </si>
  <si>
    <t>B1:E51</t>
  </si>
  <si>
    <t>母平均の差の検定（両側検定）</t>
    <phoneticPr fontId="2"/>
  </si>
  <si>
    <t>基本統計量（Age (y)）</t>
  </si>
  <si>
    <t>2025/08/13 16:04:27</t>
  </si>
  <si>
    <t>EXCEL_02_03.xlsx / 3(1)1 / B1:E51</t>
  </si>
  <si>
    <t>( Age (y) )</t>
  </si>
  <si>
    <t>変数1-1</t>
  </si>
  <si>
    <t>変数2-1</t>
  </si>
  <si>
    <t>分散の比と効果量</t>
  </si>
  <si>
    <t>分散の比</t>
  </si>
  <si>
    <t>効果量</t>
  </si>
  <si>
    <t>母分散の比の95%信頼区間</t>
  </si>
  <si>
    <t>検出力(α=0.05)</t>
  </si>
  <si>
    <t>2025/11/02 00:29:15</t>
  </si>
  <si>
    <t>EXCEL_03.xlsx / 3(1)1a / D2:D31D32:D51</t>
  </si>
  <si>
    <t>D2:D31</t>
  </si>
  <si>
    <t>D32:D51</t>
  </si>
  <si>
    <t>標本1 の範囲</t>
  </si>
  <si>
    <t>標本2 の範囲</t>
  </si>
  <si>
    <t>実データ</t>
  </si>
  <si>
    <t>設定オプション（以下5行を非表示にしています。再表示で展開します。）</t>
    <phoneticPr fontId="2"/>
  </si>
  <si>
    <t>p値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</si>
</sst>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[&lt;0.001]&quot;P &lt; 0.001&quot;;0.0000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Calibri"/>
      <family val="2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メイリオ"/>
      <family val="2"/>
      <charset val="128"/>
    </font>
    <font>
      <sz val="11"/>
      <name val="UD デジタル 教科書体 NK"/>
      <family val="1"/>
      <charset val="128"/>
    </font>
    <font>
      <sz val="1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43">
    <xf numFmtId="0" fontId="0" fillId="0" borderId="0" xfId="0">
      <alignment vertical="center"/>
    </xf>
    <xf numFmtId="0" fontId="3" fillId="0" borderId="0" xfId="2" applyFont="1"/>
    <xf numFmtId="0" fontId="3" fillId="0" borderId="2" xfId="2" applyFont="1" applyBorder="1" applyAlignment="1">
      <alignment horizont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" fillId="0" borderId="3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0" fillId="0" borderId="0" xfId="0" applyAlignment="1">
      <alignment horizontal="right" vertical="center"/>
    </xf>
    <xf numFmtId="0" fontId="3" fillId="0" borderId="6" xfId="2" applyFont="1" applyBorder="1" applyAlignment="1">
      <alignment horizontal="center"/>
    </xf>
    <xf numFmtId="0" fontId="3" fillId="0" borderId="4" xfId="2" applyFont="1" applyBorder="1"/>
    <xf numFmtId="0" fontId="3" fillId="0" borderId="6" xfId="2" applyFont="1" applyBorder="1"/>
    <xf numFmtId="0" fontId="3" fillId="0" borderId="7" xfId="2" applyFont="1" applyBorder="1"/>
    <xf numFmtId="0" fontId="3" fillId="0" borderId="8" xfId="2" applyFont="1" applyBorder="1"/>
    <xf numFmtId="0" fontId="3" fillId="0" borderId="5" xfId="2" applyFont="1" applyBorder="1"/>
    <xf numFmtId="0" fontId="3" fillId="0" borderId="2" xfId="2" applyFont="1" applyBorder="1"/>
    <xf numFmtId="0" fontId="3" fillId="0" borderId="2" xfId="2" quotePrefix="1" applyFont="1" applyBorder="1" applyAlignment="1">
      <alignment horizontal="center"/>
    </xf>
    <xf numFmtId="177" fontId="5" fillId="0" borderId="0" xfId="0" applyNumberFormat="1" applyFont="1">
      <alignment vertical="center"/>
    </xf>
    <xf numFmtId="0" fontId="3" fillId="0" borderId="1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0" xfId="2" quotePrefix="1" applyFont="1" applyBorder="1" applyAlignment="1">
      <alignment horizont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78" fontId="0" fillId="2" borderId="0" xfId="0" applyNumberFormat="1" applyFill="1">
      <alignment vertical="center"/>
    </xf>
    <xf numFmtId="177" fontId="9" fillId="0" borderId="2" xfId="0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56" fontId="3" fillId="0" borderId="6" xfId="2" quotePrefix="1" applyNumberFormat="1" applyFont="1" applyBorder="1" applyAlignment="1">
      <alignment horizontal="center"/>
    </xf>
  </cellXfs>
  <cellStyles count="3">
    <cellStyle name="標準" xfId="0" builtinId="0"/>
    <cellStyle name="標準 2" xfId="1" xr:uid="{74811370-26A5-4761-A4CA-71184E8DD21B}"/>
    <cellStyle name="標準 3" xfId="2" xr:uid="{B179D942-F705-4181-8FC6-670C95103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altLang="ja-JP" sz="1200"/>
              <a:t>Age (y)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'3(1)age'!$A$29:$A$39</c:f>
              <c:numCache>
                <c:formatCode>0.000</c:formatCode>
                <c:ptCount val="11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80</c:v>
                </c:pt>
              </c:numCache>
            </c:numRef>
          </c:cat>
          <c:val>
            <c:numRef>
              <c:f>'3(1)age'!$B$29:$B$39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19</c:v>
                </c:pt>
                <c:pt idx="8">
                  <c:v>14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D-41BC-959A-851317AC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7698352"/>
        <c:axId val="817709872"/>
      </c:barChart>
      <c:scatterChart>
        <c:scatterStyle val="lineMarker"/>
        <c:varyColors val="0"/>
        <c:ser>
          <c:idx val="1"/>
          <c:order val="1"/>
          <c:tx>
            <c:strRef>
              <c:f>'3(1)age'!$F$28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'3(1)age'!$F$29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'3(1)age'!$F$29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CD-41BC-959A-851317AC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23312"/>
        <c:axId val="817707472"/>
      </c:scatterChart>
      <c:catAx>
        <c:axId val="81769835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one"/>
        <c:crossAx val="817709872"/>
        <c:crosses val="autoZero"/>
        <c:auto val="1"/>
        <c:lblAlgn val="ctr"/>
        <c:lblOffset val="100"/>
        <c:noMultiLvlLbl val="0"/>
      </c:catAx>
      <c:valAx>
        <c:axId val="817709872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817698352"/>
        <c:crosses val="autoZero"/>
        <c:crossBetween val="between"/>
      </c:valAx>
      <c:valAx>
        <c:axId val="81770747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23312"/>
        <c:crosses val="max"/>
        <c:crossBetween val="midCat"/>
      </c:valAx>
      <c:valAx>
        <c:axId val="817723312"/>
        <c:scaling>
          <c:orientation val="minMax"/>
          <c:max val="85"/>
          <c:min val="30"/>
        </c:scaling>
        <c:delete val="0"/>
        <c:axPos val="t"/>
        <c:numFmt formatCode="General" sourceLinked="0"/>
        <c:majorTickMark val="none"/>
        <c:minorTickMark val="none"/>
        <c:tickLblPos val="low"/>
        <c:crossAx val="817707472"/>
        <c:crosses val="max"/>
        <c:crossBetween val="midCat"/>
        <c:majorUnit val="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57139816982337"/>
          <c:y val="6.5656565656565663E-2"/>
          <c:w val="0.75496914237071722"/>
          <c:h val="0.701743020758768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'3(1)age'!$A$32:$A$39</c:f>
              <c:numCache>
                <c:formatCode>0.000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'3(1)age'!$B$32:$B$39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19</c:v>
                </c:pt>
                <c:pt idx="5">
                  <c:v>14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2-4B4F-B2D3-7DD5CBAD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17698352"/>
        <c:axId val="817709872"/>
      </c:barChart>
      <c:scatterChart>
        <c:scatterStyle val="lineMarker"/>
        <c:varyColors val="0"/>
        <c:ser>
          <c:idx val="1"/>
          <c:order val="1"/>
          <c:tx>
            <c:strRef>
              <c:f>'3(1)age'!$F$28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'3(1)age'!$F$29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'3(1)age'!$F$29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D2-4B4F-B2D3-7DD5CBAD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23312"/>
        <c:axId val="817707472"/>
      </c:scatterChart>
      <c:catAx>
        <c:axId val="81769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Age (y)</a:t>
                </a:r>
                <a:endParaRPr lang="ja-JP" altLang="en-US" sz="1200" b="0"/>
              </a:p>
            </c:rich>
          </c:tx>
          <c:overlay val="0"/>
        </c:title>
        <c:numFmt formatCode="0.000" sourceLinked="1"/>
        <c:majorTickMark val="out"/>
        <c:minorTickMark val="none"/>
        <c:tickLblPos val="none"/>
        <c:crossAx val="817709872"/>
        <c:crosses val="autoZero"/>
        <c:auto val="1"/>
        <c:lblAlgn val="ctr"/>
        <c:lblOffset val="100"/>
        <c:noMultiLvlLbl val="0"/>
      </c:catAx>
      <c:valAx>
        <c:axId val="8177098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Frequency</a:t>
                </a:r>
                <a:r>
                  <a:rPr lang="en-US" altLang="ja-JP" sz="1200" b="0" baseline="0"/>
                  <a:t> (N)</a:t>
                </a:r>
                <a:endParaRPr lang="ja-JP" altLang="en-US" sz="1200" b="0"/>
              </a:p>
            </c:rich>
          </c:tx>
          <c:layout>
            <c:manualLayout>
              <c:xMode val="edge"/>
              <c:yMode val="edge"/>
              <c:x val="2.2046446052351565E-2"/>
              <c:y val="0.238144038813330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17698352"/>
        <c:crosses val="autoZero"/>
        <c:crossBetween val="between"/>
        <c:majorUnit val="5"/>
        <c:minorUnit val="1"/>
      </c:valAx>
      <c:valAx>
        <c:axId val="81770747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23312"/>
        <c:crosses val="max"/>
        <c:crossBetween val="midCat"/>
      </c:valAx>
      <c:valAx>
        <c:axId val="817723312"/>
        <c:scaling>
          <c:orientation val="minMax"/>
          <c:max val="85"/>
          <c:min val="30"/>
        </c:scaling>
        <c:delete val="0"/>
        <c:axPos val="t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ja-JP"/>
          </a:p>
        </c:txPr>
        <c:crossAx val="817707472"/>
        <c:crosses val="max"/>
        <c:crossBetween val="midCat"/>
        <c:majorUnit val="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altLang="ja-JP" sz="1200"/>
              <a:t>BW (kg)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'3(1)bw'!$A$29:$A$36</c:f>
              <c:numCache>
                <c:formatCode>0.000</c:formatCode>
                <c:ptCount val="8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</c:numCache>
            </c:numRef>
          </c:cat>
          <c:val>
            <c:numRef>
              <c:f>'3(1)bw'!$B$29:$B$36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7-4907-8A29-3CB8AD33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7698832"/>
        <c:axId val="817711312"/>
      </c:barChart>
      <c:scatterChart>
        <c:scatterStyle val="lineMarker"/>
        <c:varyColors val="0"/>
        <c:ser>
          <c:idx val="1"/>
          <c:order val="1"/>
          <c:tx>
            <c:strRef>
              <c:f>'3(1)bw'!$F$28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'3(1)bw'!$F$29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'3(1)bw'!$F$29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C7-4907-8A29-3CB8AD33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43952"/>
        <c:axId val="817720912"/>
      </c:scatterChart>
      <c:catAx>
        <c:axId val="81769883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one"/>
        <c:crossAx val="817711312"/>
        <c:crosses val="autoZero"/>
        <c:auto val="1"/>
        <c:lblAlgn val="ctr"/>
        <c:lblOffset val="100"/>
        <c:noMultiLvlLbl val="0"/>
      </c:catAx>
      <c:valAx>
        <c:axId val="817711312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817698832"/>
        <c:crosses val="autoZero"/>
        <c:crossBetween val="between"/>
      </c:valAx>
      <c:valAx>
        <c:axId val="81772091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43952"/>
        <c:crosses val="max"/>
        <c:crossBetween val="midCat"/>
      </c:valAx>
      <c:valAx>
        <c:axId val="817743952"/>
        <c:scaling>
          <c:orientation val="minMax"/>
          <c:max val="75"/>
          <c:min val="35"/>
        </c:scaling>
        <c:delete val="0"/>
        <c:axPos val="t"/>
        <c:numFmt formatCode="General" sourceLinked="0"/>
        <c:majorTickMark val="none"/>
        <c:minorTickMark val="none"/>
        <c:tickLblPos val="low"/>
        <c:crossAx val="817720912"/>
        <c:crosses val="max"/>
        <c:crossBetween val="midCat"/>
        <c:majorUnit val="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57139816982337"/>
          <c:y val="6.5656565656565663E-2"/>
          <c:w val="0.75496914237071722"/>
          <c:h val="0.701743020758768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'3(1)age'!$A$32:$A$39</c:f>
              <c:numCache>
                <c:formatCode>0.000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'3(1)bw'!$B$29:$B$36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5-4C52-93C4-B9D9D5EE3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17698352"/>
        <c:axId val="817709872"/>
      </c:barChart>
      <c:scatterChart>
        <c:scatterStyle val="lineMarker"/>
        <c:varyColors val="0"/>
        <c:ser>
          <c:idx val="1"/>
          <c:order val="1"/>
          <c:tx>
            <c:strRef>
              <c:f>'3(1)bw'!$F$28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'3(1)bw'!$F$29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'3(1)bw'!$F$29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E5-4C52-93C4-B9D9D5EE3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23312"/>
        <c:axId val="817707472"/>
      </c:scatterChart>
      <c:catAx>
        <c:axId val="81769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BW</a:t>
                </a:r>
                <a:r>
                  <a:rPr lang="en-US" altLang="ja-JP" sz="1200" b="0" baseline="0"/>
                  <a:t> (kg)</a:t>
                </a:r>
                <a:endParaRPr lang="ja-JP" altLang="en-US" sz="1200" b="0"/>
              </a:p>
            </c:rich>
          </c:tx>
          <c:overlay val="0"/>
        </c:title>
        <c:numFmt formatCode="0.000" sourceLinked="1"/>
        <c:majorTickMark val="out"/>
        <c:minorTickMark val="none"/>
        <c:tickLblPos val="none"/>
        <c:crossAx val="817709872"/>
        <c:crosses val="autoZero"/>
        <c:auto val="1"/>
        <c:lblAlgn val="ctr"/>
        <c:lblOffset val="100"/>
        <c:noMultiLvlLbl val="0"/>
      </c:catAx>
      <c:valAx>
        <c:axId val="8177098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Frequency</a:t>
                </a:r>
                <a:r>
                  <a:rPr lang="en-US" altLang="ja-JP" sz="1200" b="0" baseline="0"/>
                  <a:t> (N)</a:t>
                </a:r>
                <a:endParaRPr lang="ja-JP" altLang="en-US" sz="1200" b="0"/>
              </a:p>
            </c:rich>
          </c:tx>
          <c:layout>
            <c:manualLayout>
              <c:xMode val="edge"/>
              <c:yMode val="edge"/>
              <c:x val="2.2046446052351565E-2"/>
              <c:y val="0.238144038813330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17698352"/>
        <c:crosses val="autoZero"/>
        <c:crossBetween val="between"/>
        <c:majorUnit val="5"/>
        <c:minorUnit val="1"/>
      </c:valAx>
      <c:valAx>
        <c:axId val="81770747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23312"/>
        <c:crosses val="max"/>
        <c:crossBetween val="midCat"/>
      </c:valAx>
      <c:valAx>
        <c:axId val="817723312"/>
        <c:scaling>
          <c:orientation val="minMax"/>
          <c:max val="85"/>
          <c:min val="30"/>
        </c:scaling>
        <c:delete val="0"/>
        <c:axPos val="t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ja-JP"/>
          </a:p>
        </c:txPr>
        <c:crossAx val="817707472"/>
        <c:crosses val="max"/>
        <c:crossBetween val="midCat"/>
        <c:majorUnit val="5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altLang="ja-JP" sz="1200"/>
              <a:t>DEX (mg)</a:t>
            </a:r>
            <a:endParaRPr lang="ja-JP" alt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'3(1)dexDose'!$A$29:$A$40</c:f>
              <c:numCache>
                <c:formatCode>0.000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</c:numCache>
            </c:numRef>
          </c:cat>
          <c:val>
            <c:numRef>
              <c:f>'3(1)dexDose'!$B$29:$B$40</c:f>
              <c:numCache>
                <c:formatCode>General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3-4A6B-AC49-11E90457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7731472"/>
        <c:axId val="817757872"/>
      </c:barChart>
      <c:scatterChart>
        <c:scatterStyle val="lineMarker"/>
        <c:varyColors val="0"/>
        <c:ser>
          <c:idx val="1"/>
          <c:order val="1"/>
          <c:tx>
            <c:strRef>
              <c:f>'3(1)dexDose'!$F$28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'3(1)dexDose'!$F$29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'3(1)dexDose'!$F$29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A3-4A6B-AC49-11E90457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53552"/>
        <c:axId val="817749712"/>
      </c:scatterChart>
      <c:catAx>
        <c:axId val="81773147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one"/>
        <c:crossAx val="817757872"/>
        <c:crosses val="autoZero"/>
        <c:auto val="1"/>
        <c:lblAlgn val="ctr"/>
        <c:lblOffset val="100"/>
        <c:noMultiLvlLbl val="0"/>
      </c:catAx>
      <c:valAx>
        <c:axId val="817757872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817731472"/>
        <c:crosses val="autoZero"/>
        <c:crossBetween val="between"/>
      </c:valAx>
      <c:valAx>
        <c:axId val="81774971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53552"/>
        <c:crosses val="max"/>
        <c:crossBetween val="midCat"/>
      </c:valAx>
      <c:valAx>
        <c:axId val="817753552"/>
        <c:scaling>
          <c:orientation val="minMax"/>
          <c:max val="120"/>
          <c:min val="0"/>
        </c:scaling>
        <c:delete val="0"/>
        <c:axPos val="t"/>
        <c:numFmt formatCode="General" sourceLinked="0"/>
        <c:majorTickMark val="none"/>
        <c:minorTickMark val="none"/>
        <c:tickLblPos val="low"/>
        <c:crossAx val="817749712"/>
        <c:crosses val="max"/>
        <c:crossBetween val="midCat"/>
        <c:majorUnit val="10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57139816982337"/>
          <c:y val="6.5656565656565663E-2"/>
          <c:w val="0.75496914237071722"/>
          <c:h val="0.701743020758768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'3(1)age'!$A$32:$A$39</c:f>
              <c:numCache>
                <c:formatCode>0.000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'3(1)dexDose'!$B$29:$B$40</c:f>
              <c:numCache>
                <c:formatCode>General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E-4EA5-97AF-6B366E7BE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17698352"/>
        <c:axId val="817709872"/>
      </c:barChart>
      <c:scatterChart>
        <c:scatterStyle val="lineMarker"/>
        <c:varyColors val="0"/>
        <c:ser>
          <c:idx val="1"/>
          <c:order val="1"/>
          <c:tx>
            <c:strRef>
              <c:f>'3(1)dexDose'!$F$28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'3(1)dexDose'!$F$29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'3(1)dexDose'!$F$29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3E-4EA5-97AF-6B366E7BE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23312"/>
        <c:axId val="817707472"/>
      </c:scatterChart>
      <c:catAx>
        <c:axId val="81769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BW</a:t>
                </a:r>
                <a:r>
                  <a:rPr lang="en-US" altLang="ja-JP" sz="1200" b="0" baseline="0"/>
                  <a:t> (kg)</a:t>
                </a:r>
                <a:endParaRPr lang="ja-JP" altLang="en-US" sz="1200" b="0"/>
              </a:p>
            </c:rich>
          </c:tx>
          <c:overlay val="0"/>
        </c:title>
        <c:numFmt formatCode="0.000" sourceLinked="1"/>
        <c:majorTickMark val="out"/>
        <c:minorTickMark val="none"/>
        <c:tickLblPos val="none"/>
        <c:crossAx val="817709872"/>
        <c:crosses val="autoZero"/>
        <c:auto val="1"/>
        <c:lblAlgn val="ctr"/>
        <c:lblOffset val="100"/>
        <c:noMultiLvlLbl val="0"/>
      </c:catAx>
      <c:valAx>
        <c:axId val="8177098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Frequency</a:t>
                </a:r>
                <a:r>
                  <a:rPr lang="en-US" altLang="ja-JP" sz="1200" b="0" baseline="0"/>
                  <a:t> (N)</a:t>
                </a:r>
                <a:endParaRPr lang="ja-JP" altLang="en-US" sz="1200" b="0"/>
              </a:p>
            </c:rich>
          </c:tx>
          <c:layout>
            <c:manualLayout>
              <c:xMode val="edge"/>
              <c:yMode val="edge"/>
              <c:x val="2.2046446052351565E-2"/>
              <c:y val="0.238144038813330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17698352"/>
        <c:crosses val="autoZero"/>
        <c:crossBetween val="between"/>
        <c:majorUnit val="5"/>
        <c:minorUnit val="1"/>
      </c:valAx>
      <c:valAx>
        <c:axId val="81770747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23312"/>
        <c:crosses val="max"/>
        <c:crossBetween val="midCat"/>
      </c:valAx>
      <c:valAx>
        <c:axId val="817723312"/>
        <c:scaling>
          <c:orientation val="minMax"/>
          <c:max val="120"/>
          <c:min val="0"/>
        </c:scaling>
        <c:delete val="0"/>
        <c:axPos val="t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ja-JP"/>
          </a:p>
        </c:txPr>
        <c:crossAx val="817707472"/>
        <c:crosses val="max"/>
        <c:crossBetween val="midCat"/>
        <c:majorUnit val="20"/>
        <c:minorUnit val="10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57139816982337"/>
          <c:y val="6.5656565656565663E-2"/>
          <c:w val="0.75496914237071722"/>
          <c:h val="0.701743020758768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'3(1)age'!$A$32:$A$39</c:f>
              <c:numCache>
                <c:formatCode>0.000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'3(1)dexDose'!$B$29:$B$34</c:f>
              <c:numCache>
                <c:formatCode>General</c:formatCode>
                <c:ptCount val="6"/>
                <c:pt idx="0">
                  <c:v>1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3-476D-97BA-A1B186F5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17698352"/>
        <c:axId val="817709872"/>
      </c:barChart>
      <c:scatterChart>
        <c:scatterStyle val="lineMarker"/>
        <c:varyColors val="0"/>
        <c:ser>
          <c:idx val="1"/>
          <c:order val="1"/>
          <c:tx>
            <c:strRef>
              <c:f>'3(1)dexDose'!$F$28</c:f>
              <c:strCache>
                <c:ptCount val="1"/>
                <c:pt idx="0">
                  <c:v>ダミー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xVal>
            <c:numRef>
              <c:f>'3(1)dexDose'!$F$29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'3(1)dexDose'!$F$29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93-476D-97BA-A1B186F5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23312"/>
        <c:axId val="817707472"/>
      </c:scatterChart>
      <c:catAx>
        <c:axId val="81769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BW</a:t>
                </a:r>
                <a:r>
                  <a:rPr lang="en-US" altLang="ja-JP" sz="1200" b="0" baseline="0"/>
                  <a:t> (kg)</a:t>
                </a:r>
                <a:endParaRPr lang="ja-JP" altLang="en-US" sz="1200" b="0"/>
              </a:p>
            </c:rich>
          </c:tx>
          <c:overlay val="0"/>
        </c:title>
        <c:numFmt formatCode="0.000" sourceLinked="1"/>
        <c:majorTickMark val="out"/>
        <c:minorTickMark val="none"/>
        <c:tickLblPos val="none"/>
        <c:crossAx val="817709872"/>
        <c:crosses val="autoZero"/>
        <c:auto val="1"/>
        <c:lblAlgn val="ctr"/>
        <c:lblOffset val="100"/>
        <c:noMultiLvlLbl val="0"/>
      </c:catAx>
      <c:valAx>
        <c:axId val="8177098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ja-JP" sz="1200" b="0"/>
                  <a:t>Frequency</a:t>
                </a:r>
                <a:r>
                  <a:rPr lang="en-US" altLang="ja-JP" sz="1200" b="0" baseline="0"/>
                  <a:t> (N)</a:t>
                </a:r>
                <a:endParaRPr lang="ja-JP" altLang="en-US" sz="1200" b="0"/>
              </a:p>
            </c:rich>
          </c:tx>
          <c:layout>
            <c:manualLayout>
              <c:xMode val="edge"/>
              <c:yMode val="edge"/>
              <c:x val="2.2046446052351565E-2"/>
              <c:y val="0.238144038813330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17698352"/>
        <c:crosses val="autoZero"/>
        <c:crossBetween val="between"/>
        <c:majorUnit val="5"/>
        <c:minorUnit val="1"/>
      </c:valAx>
      <c:valAx>
        <c:axId val="817707472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one"/>
        <c:crossAx val="817723312"/>
        <c:crosses val="max"/>
        <c:crossBetween val="midCat"/>
      </c:valAx>
      <c:valAx>
        <c:axId val="817723312"/>
        <c:scaling>
          <c:orientation val="minMax"/>
          <c:max val="60"/>
          <c:min val="0"/>
        </c:scaling>
        <c:delete val="0"/>
        <c:axPos val="t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ja-JP"/>
          </a:p>
        </c:txPr>
        <c:crossAx val="817707472"/>
        <c:crosses val="max"/>
        <c:crossBetween val="midCat"/>
        <c:majorUnit val="10"/>
        <c:minorUnit val="10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'3(3)2box'!$A$56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'3(3)2box'!$B$59:$B$59</c:f>
                <c:numCache>
                  <c:formatCode>General</c:formatCode>
                  <c:ptCount val="1"/>
                  <c:pt idx="0">
                    <c:v>-15.2</c:v>
                  </c:pt>
                </c:numCache>
              </c:numRef>
            </c:plus>
          </c:errBars>
          <c:cat>
            <c:strRef>
              <c:f>'3(3)2box'!$B$55</c:f>
              <c:strCache>
                <c:ptCount val="1"/>
                <c:pt idx="0">
                  <c:v>Dose (mg)</c:v>
                </c:pt>
              </c:strCache>
            </c:strRef>
          </c:cat>
          <c:val>
            <c:numRef>
              <c:f>'3(3)2box'!$B$56</c:f>
              <c:numCache>
                <c:formatCode>0.000</c:formatCode>
                <c:ptCount val="1"/>
                <c:pt idx="0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F-4CB7-94DA-598503F115A3}"/>
            </c:ext>
          </c:extLst>
        </c:ser>
        <c:ser>
          <c:idx val="1"/>
          <c:order val="1"/>
          <c:tx>
            <c:strRef>
              <c:f>'3(3)2box'!$A$57</c:f>
              <c:strCache>
                <c:ptCount val="1"/>
                <c:pt idx="0">
                  <c:v>中央線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5F-4CB7-94DA-598503F115A3}"/>
              </c:ext>
            </c:extLst>
          </c:dPt>
          <c:cat>
            <c:strRef>
              <c:f>'3(3)2box'!$B$55</c:f>
              <c:strCache>
                <c:ptCount val="1"/>
                <c:pt idx="0">
                  <c:v>Dose (mg)</c:v>
                </c:pt>
              </c:strCache>
            </c:strRef>
          </c:cat>
          <c:val>
            <c:numRef>
              <c:f>'3(3)2box'!$B$57</c:f>
              <c:numCache>
                <c:formatCode>0.000</c:formatCode>
                <c:ptCount val="1"/>
                <c:pt idx="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F-4CB7-94DA-598503F115A3}"/>
            </c:ext>
          </c:extLst>
        </c:ser>
        <c:ser>
          <c:idx val="2"/>
          <c:order val="2"/>
          <c:tx>
            <c:strRef>
              <c:f>'3(3)2box'!$A$58</c:f>
              <c:strCache>
                <c:ptCount val="1"/>
                <c:pt idx="0">
                  <c:v>箱の境界2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5F-4CB7-94DA-598503F115A3}"/>
              </c:ext>
            </c:extLst>
          </c:dPt>
          <c:errBars>
            <c:errBarType val="plus"/>
            <c:errValType val="cust"/>
            <c:noEndCap val="0"/>
            <c:plus>
              <c:numRef>
                <c:f>'3(3)2box'!$B$60:$B$60</c:f>
                <c:numCache>
                  <c:formatCode>General</c:formatCode>
                  <c:ptCount val="1"/>
                  <c:pt idx="0">
                    <c:v>15.399999999999999</c:v>
                  </c:pt>
                </c:numCache>
              </c:numRef>
            </c:plus>
          </c:errBars>
          <c:cat>
            <c:strRef>
              <c:f>'3(3)2box'!$B$55</c:f>
              <c:strCache>
                <c:ptCount val="1"/>
                <c:pt idx="0">
                  <c:v>Dose (mg)</c:v>
                </c:pt>
              </c:strCache>
            </c:strRef>
          </c:cat>
          <c:val>
            <c:numRef>
              <c:f>'3(3)2box'!$B$58</c:f>
              <c:numCache>
                <c:formatCode>0.000</c:formatCode>
                <c:ptCount val="1"/>
                <c:pt idx="0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5F-4CB7-94DA-598503F1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3030784"/>
        <c:axId val="653025024"/>
      </c:barChart>
      <c:scatterChart>
        <c:scatterStyle val="lineMarker"/>
        <c:varyColors val="0"/>
        <c:ser>
          <c:idx val="3"/>
          <c:order val="3"/>
          <c:tx>
            <c:strRef>
              <c:f>'3(3)2box'!$A$61</c:f>
              <c:strCache>
                <c:ptCount val="1"/>
                <c:pt idx="0">
                  <c:v>上側外れ値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'3(3)2box'!$B$62:$B$62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'3(3)2box'!$A$62:$A$62</c:f>
              <c:numCache>
                <c:formatCode>0.000</c:formatCode>
                <c:ptCount val="1"/>
                <c:pt idx="0">
                  <c:v>112.3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5F-4CB7-94DA-598503F1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0784"/>
        <c:axId val="653025024"/>
      </c:scatterChart>
      <c:catAx>
        <c:axId val="653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53025024"/>
        <c:crosses val="autoZero"/>
        <c:auto val="1"/>
        <c:lblAlgn val="ctr"/>
        <c:lblOffset val="100"/>
        <c:tickLblSkip val="1"/>
        <c:noMultiLvlLbl val="0"/>
      </c:catAx>
      <c:valAx>
        <c:axId val="653025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53030784"/>
        <c:crosses val="autoZero"/>
        <c:crossBetween val="between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17847769028871"/>
          <c:y val="0.1111111111111111"/>
          <c:w val="0.58823818897637792"/>
          <c:h val="0.745819420457863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'3(3)2box'!$A$56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'3(3)2box'!$B$59</c:f>
                <c:numCache>
                  <c:formatCode>General</c:formatCode>
                  <c:ptCount val="1"/>
                  <c:pt idx="0">
                    <c:v>-15.2</c:v>
                  </c:pt>
                </c:numCache>
              </c:numRef>
            </c:plus>
          </c:errBars>
          <c:cat>
            <c:strRef>
              <c:f>'3(3)2box'!$B$55</c:f>
              <c:strCache>
                <c:ptCount val="1"/>
                <c:pt idx="0">
                  <c:v>Dose (mg)</c:v>
                </c:pt>
              </c:strCache>
            </c:strRef>
          </c:cat>
          <c:val>
            <c:numRef>
              <c:f>'3(3)2box'!$B$56</c:f>
              <c:numCache>
                <c:formatCode>0.000</c:formatCode>
                <c:ptCount val="1"/>
                <c:pt idx="0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4-4FE9-9020-8918DBF27BA5}"/>
            </c:ext>
          </c:extLst>
        </c:ser>
        <c:ser>
          <c:idx val="1"/>
          <c:order val="1"/>
          <c:tx>
            <c:strRef>
              <c:f>'3(3)2box'!$A$57</c:f>
              <c:strCache>
                <c:ptCount val="1"/>
                <c:pt idx="0">
                  <c:v>中央線</c:v>
                </c:pt>
              </c:strCache>
            </c:strRef>
          </c:tx>
          <c:spPr>
            <a:noFill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74-4FE9-9020-8918DBF27BA5}"/>
              </c:ext>
            </c:extLst>
          </c:dPt>
          <c:cat>
            <c:strRef>
              <c:f>'3(3)2box'!$B$55</c:f>
              <c:strCache>
                <c:ptCount val="1"/>
                <c:pt idx="0">
                  <c:v>Dose (mg)</c:v>
                </c:pt>
              </c:strCache>
            </c:strRef>
          </c:cat>
          <c:val>
            <c:numRef>
              <c:f>'3(3)2box'!$B$57</c:f>
              <c:numCache>
                <c:formatCode>0.000</c:formatCode>
                <c:ptCount val="1"/>
                <c:pt idx="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74-4FE9-9020-8918DBF27BA5}"/>
            </c:ext>
          </c:extLst>
        </c:ser>
        <c:ser>
          <c:idx val="2"/>
          <c:order val="2"/>
          <c:tx>
            <c:strRef>
              <c:f>'3(3)2box'!$A$58</c:f>
              <c:strCache>
                <c:ptCount val="1"/>
                <c:pt idx="0">
                  <c:v>箱の境界2</c:v>
                </c:pt>
              </c:strCache>
            </c:strRef>
          </c:tx>
          <c:spPr>
            <a:noFill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74-4FE9-9020-8918DBF27BA5}"/>
              </c:ext>
            </c:extLst>
          </c:dPt>
          <c:errBars>
            <c:errBarType val="plus"/>
            <c:errValType val="cust"/>
            <c:noEndCap val="0"/>
            <c:plus>
              <c:numRef>
                <c:f>'3(3)2box'!$B$60</c:f>
                <c:numCache>
                  <c:formatCode>General</c:formatCode>
                  <c:ptCount val="1"/>
                  <c:pt idx="0">
                    <c:v>15.399999999999999</c:v>
                  </c:pt>
                </c:numCache>
              </c:numRef>
            </c:plus>
          </c:errBars>
          <c:cat>
            <c:strRef>
              <c:f>'3(3)2box'!$B$55</c:f>
              <c:strCache>
                <c:ptCount val="1"/>
                <c:pt idx="0">
                  <c:v>Dose (mg)</c:v>
                </c:pt>
              </c:strCache>
            </c:strRef>
          </c:cat>
          <c:val>
            <c:numRef>
              <c:f>'3(3)2box'!$B$58</c:f>
              <c:numCache>
                <c:formatCode>0.000</c:formatCode>
                <c:ptCount val="1"/>
                <c:pt idx="0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74-4FE9-9020-8918DBF2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3030784"/>
        <c:axId val="653025024"/>
      </c:barChart>
      <c:scatterChart>
        <c:scatterStyle val="lineMarker"/>
        <c:varyColors val="0"/>
        <c:ser>
          <c:idx val="3"/>
          <c:order val="3"/>
          <c:tx>
            <c:strRef>
              <c:f>'3(3)2box'!$A$61</c:f>
              <c:strCache>
                <c:ptCount val="1"/>
                <c:pt idx="0">
                  <c:v>上側外れ値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'3(3)2box'!$B$62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'3(3)2box'!$A$62</c:f>
              <c:numCache>
                <c:formatCode>0.000</c:formatCode>
                <c:ptCount val="1"/>
                <c:pt idx="0">
                  <c:v>112.3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74-4FE9-9020-8918DBF2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0784"/>
        <c:axId val="653025024"/>
      </c:scatterChart>
      <c:catAx>
        <c:axId val="653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ja-JP"/>
          </a:p>
        </c:txPr>
        <c:crossAx val="653025024"/>
        <c:crosses val="autoZero"/>
        <c:auto val="1"/>
        <c:lblAlgn val="ctr"/>
        <c:lblOffset val="100"/>
        <c:tickLblSkip val="1"/>
        <c:noMultiLvlLbl val="0"/>
      </c:catAx>
      <c:valAx>
        <c:axId val="653025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653030784"/>
        <c:crosses val="autoZero"/>
        <c:crossBetween val="between"/>
      </c:valAx>
      <c:spPr>
        <a:noFill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40</xdr:row>
      <xdr:rowOff>0</xdr:rowOff>
    </xdr:from>
    <xdr:to>
      <xdr:col>6</xdr:col>
      <xdr:colOff>309880</xdr:colOff>
      <xdr:row>55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77C12F-AAC0-4C1C-8D90-87DF6D51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563880</xdr:colOff>
      <xdr:row>39</xdr:row>
      <xdr:rowOff>137160</xdr:rowOff>
    </xdr:from>
    <xdr:to>
      <xdr:col>13</xdr:col>
      <xdr:colOff>55880</xdr:colOff>
      <xdr:row>54</xdr:row>
      <xdr:rowOff>137160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A05EDC3-547D-4745-A98B-1DCA7240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37</xdr:row>
      <xdr:rowOff>0</xdr:rowOff>
    </xdr:from>
    <xdr:to>
      <xdr:col>5</xdr:col>
      <xdr:colOff>309880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60FC7A-D98B-5E2E-08FC-3C8FF9EF4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37</xdr:row>
      <xdr:rowOff>22860</xdr:rowOff>
    </xdr:from>
    <xdr:to>
      <xdr:col>12</xdr:col>
      <xdr:colOff>124460</xdr:colOff>
      <xdr:row>52</xdr:row>
      <xdr:rowOff>22860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D316C-A7D0-49E4-86C4-E1E1B4BEE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41</xdr:row>
      <xdr:rowOff>0</xdr:rowOff>
    </xdr:from>
    <xdr:to>
      <xdr:col>6</xdr:col>
      <xdr:colOff>513080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02E5CA-0CCD-136F-408A-FC0407AC2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13</xdr:col>
      <xdr:colOff>101600</xdr:colOff>
      <xdr:row>56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03CBB-45F2-49AB-9F92-841EF8518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289560</xdr:colOff>
      <xdr:row>41</xdr:row>
      <xdr:rowOff>7620</xdr:rowOff>
    </xdr:from>
    <xdr:to>
      <xdr:col>19</xdr:col>
      <xdr:colOff>391160</xdr:colOff>
      <xdr:row>56</xdr:row>
      <xdr:rowOff>7620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A51F9-FBF3-4610-9A9C-223B3F545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28</xdr:row>
      <xdr:rowOff>0</xdr:rowOff>
    </xdr:from>
    <xdr:to>
      <xdr:col>2</xdr:col>
      <xdr:colOff>101600</xdr:colOff>
      <xdr:row>43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E0D86B-E0B7-987F-ED7F-D1D8B294B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</xdr:colOff>
      <xdr:row>27</xdr:row>
      <xdr:rowOff>160020</xdr:rowOff>
    </xdr:from>
    <xdr:to>
      <xdr:col>6</xdr:col>
      <xdr:colOff>99060</xdr:colOff>
      <xdr:row>42</xdr:row>
      <xdr:rowOff>160020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3B201DD-201D-478A-9E6D-77FBD0A41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1BBB-B00A-49AB-A141-5AFD86A09A73}">
  <sheetPr>
    <pageSetUpPr fitToPage="1"/>
  </sheetPr>
  <dimension ref="A1:J51"/>
  <sheetViews>
    <sheetView tabSelected="1" workbookViewId="0"/>
  </sheetViews>
  <sheetFormatPr defaultRowHeight="18" customHeight="1" x14ac:dyDescent="0.3"/>
  <cols>
    <col min="1" max="7" width="11.6640625" style="1" customWidth="1"/>
    <col min="8" max="8" width="10.88671875" style="1" customWidth="1"/>
    <col min="9" max="9" width="17.44140625" style="1" customWidth="1"/>
    <col min="10" max="10" width="17.6640625" style="1" customWidth="1"/>
    <col min="11" max="16384" width="8.88671875" style="1"/>
  </cols>
  <sheetData>
    <row r="1" spans="1:10" ht="18" customHeight="1" x14ac:dyDescent="0.3">
      <c r="A1" s="9" t="s">
        <v>10</v>
      </c>
      <c r="B1" s="9" t="s">
        <v>9</v>
      </c>
      <c r="C1" s="9" t="s">
        <v>8</v>
      </c>
      <c r="D1" s="9" t="s">
        <v>11</v>
      </c>
      <c r="E1" s="9" t="s">
        <v>12</v>
      </c>
      <c r="F1" s="9" t="s">
        <v>7</v>
      </c>
      <c r="G1" s="9" t="s">
        <v>6</v>
      </c>
      <c r="H1" s="9" t="s">
        <v>5</v>
      </c>
      <c r="I1" s="9" t="s">
        <v>13</v>
      </c>
      <c r="J1" s="9" t="s">
        <v>4</v>
      </c>
    </row>
    <row r="2" spans="1:10" ht="18" customHeight="1" x14ac:dyDescent="0.3">
      <c r="A2" s="9">
        <v>102</v>
      </c>
      <c r="B2" s="9">
        <v>1</v>
      </c>
      <c r="C2" s="9">
        <v>1</v>
      </c>
      <c r="D2" s="9">
        <v>56</v>
      </c>
      <c r="E2" s="9">
        <v>72</v>
      </c>
      <c r="F2" s="9">
        <v>0</v>
      </c>
      <c r="G2" s="9">
        <v>4</v>
      </c>
      <c r="H2" s="9">
        <v>46.1</v>
      </c>
      <c r="I2" s="9">
        <v>13</v>
      </c>
      <c r="J2" s="9">
        <v>153</v>
      </c>
    </row>
    <row r="3" spans="1:10" ht="18" customHeight="1" x14ac:dyDescent="0.3">
      <c r="A3" s="9">
        <v>103</v>
      </c>
      <c r="B3" s="9">
        <v>1</v>
      </c>
      <c r="C3" s="9">
        <v>1</v>
      </c>
      <c r="D3" s="9">
        <v>63</v>
      </c>
      <c r="E3" s="9">
        <v>59</v>
      </c>
      <c r="F3" s="9">
        <v>1</v>
      </c>
      <c r="G3" s="9">
        <v>4</v>
      </c>
      <c r="H3" s="9">
        <v>20.6</v>
      </c>
      <c r="I3" s="9">
        <v>4</v>
      </c>
      <c r="J3" s="9">
        <v>64</v>
      </c>
    </row>
    <row r="4" spans="1:10" ht="18" customHeight="1" x14ac:dyDescent="0.3">
      <c r="A4" s="9">
        <v>104</v>
      </c>
      <c r="B4" s="9">
        <v>1</v>
      </c>
      <c r="C4" s="9">
        <v>2</v>
      </c>
      <c r="D4" s="9">
        <v>52</v>
      </c>
      <c r="E4" s="9">
        <v>72</v>
      </c>
      <c r="F4" s="9">
        <v>0</v>
      </c>
      <c r="G4" s="9">
        <v>4</v>
      </c>
      <c r="H4" s="9">
        <v>43.5</v>
      </c>
      <c r="I4" s="9">
        <v>17</v>
      </c>
      <c r="J4" s="9">
        <v>138</v>
      </c>
    </row>
    <row r="5" spans="1:10" ht="18" customHeight="1" x14ac:dyDescent="0.3">
      <c r="A5" s="9">
        <v>105</v>
      </c>
      <c r="B5" s="9">
        <v>1</v>
      </c>
      <c r="C5" s="9">
        <v>2</v>
      </c>
      <c r="D5" s="9">
        <v>66</v>
      </c>
      <c r="E5" s="9">
        <v>38</v>
      </c>
      <c r="F5" s="9">
        <v>1</v>
      </c>
      <c r="G5" s="9">
        <v>3</v>
      </c>
      <c r="H5" s="9">
        <v>24.4</v>
      </c>
      <c r="I5" s="9">
        <v>5</v>
      </c>
      <c r="J5" s="9">
        <v>77</v>
      </c>
    </row>
    <row r="6" spans="1:10" ht="18" customHeight="1" x14ac:dyDescent="0.3">
      <c r="A6" s="9">
        <v>108</v>
      </c>
      <c r="B6" s="9">
        <v>1</v>
      </c>
      <c r="C6" s="9">
        <v>2</v>
      </c>
      <c r="D6" s="9">
        <v>60</v>
      </c>
      <c r="E6" s="9">
        <v>48</v>
      </c>
      <c r="F6" s="9">
        <v>0</v>
      </c>
      <c r="G6" s="9">
        <v>3</v>
      </c>
      <c r="H6" s="9">
        <v>34.9</v>
      </c>
      <c r="I6" s="9">
        <v>13</v>
      </c>
      <c r="J6" s="9">
        <v>107</v>
      </c>
    </row>
    <row r="7" spans="1:10" ht="18" customHeight="1" x14ac:dyDescent="0.3">
      <c r="A7" s="9">
        <v>109</v>
      </c>
      <c r="B7" s="9">
        <v>1</v>
      </c>
      <c r="C7" s="9">
        <v>1</v>
      </c>
      <c r="D7" s="9">
        <v>62</v>
      </c>
      <c r="E7" s="9">
        <v>52</v>
      </c>
      <c r="F7" s="9">
        <v>0</v>
      </c>
      <c r="G7" s="9">
        <v>2</v>
      </c>
      <c r="H7" s="9">
        <v>47.2</v>
      </c>
      <c r="I7" s="9">
        <v>22</v>
      </c>
      <c r="J7" s="9">
        <v>156</v>
      </c>
    </row>
    <row r="8" spans="1:10" ht="18" customHeight="1" x14ac:dyDescent="0.3">
      <c r="A8" s="9">
        <v>111</v>
      </c>
      <c r="B8" s="9">
        <v>1</v>
      </c>
      <c r="C8" s="9">
        <v>2</v>
      </c>
      <c r="D8" s="9">
        <v>61</v>
      </c>
      <c r="E8" s="9">
        <v>49</v>
      </c>
      <c r="F8" s="9">
        <v>0</v>
      </c>
      <c r="G8" s="9">
        <v>4</v>
      </c>
      <c r="H8" s="9">
        <v>27.7</v>
      </c>
      <c r="I8" s="9">
        <v>7</v>
      </c>
      <c r="J8" s="9">
        <v>95</v>
      </c>
    </row>
    <row r="9" spans="1:10" ht="18" customHeight="1" x14ac:dyDescent="0.3">
      <c r="A9" s="9">
        <v>112</v>
      </c>
      <c r="B9" s="9">
        <v>1</v>
      </c>
      <c r="C9" s="9">
        <v>1</v>
      </c>
      <c r="D9" s="9">
        <v>76</v>
      </c>
      <c r="E9" s="9">
        <v>66</v>
      </c>
      <c r="F9" s="9">
        <v>1</v>
      </c>
      <c r="G9" s="9">
        <v>4</v>
      </c>
      <c r="H9" s="9">
        <v>34.299999999999997</v>
      </c>
      <c r="I9" s="9">
        <v>16</v>
      </c>
      <c r="J9" s="9">
        <v>114</v>
      </c>
    </row>
    <row r="10" spans="1:10" ht="18" customHeight="1" x14ac:dyDescent="0.3">
      <c r="A10" s="9">
        <v>115</v>
      </c>
      <c r="B10" s="9">
        <v>1</v>
      </c>
      <c r="C10" s="9">
        <v>1</v>
      </c>
      <c r="D10" s="9">
        <v>73</v>
      </c>
      <c r="E10" s="9">
        <v>41</v>
      </c>
      <c r="F10" s="9">
        <v>0</v>
      </c>
      <c r="G10" s="9">
        <v>2</v>
      </c>
      <c r="H10" s="9">
        <v>19.2</v>
      </c>
      <c r="I10" s="9">
        <v>10</v>
      </c>
      <c r="J10" s="9">
        <v>56</v>
      </c>
    </row>
    <row r="11" spans="1:10" ht="18" customHeight="1" x14ac:dyDescent="0.3">
      <c r="A11" s="9">
        <v>117</v>
      </c>
      <c r="B11" s="9">
        <v>1</v>
      </c>
      <c r="C11" s="9">
        <v>1</v>
      </c>
      <c r="D11" s="9">
        <v>71</v>
      </c>
      <c r="E11" s="9">
        <v>64</v>
      </c>
      <c r="F11" s="9">
        <v>0</v>
      </c>
      <c r="G11" s="9">
        <v>4</v>
      </c>
      <c r="H11" s="9">
        <v>112.3</v>
      </c>
      <c r="I11" s="9">
        <v>25</v>
      </c>
      <c r="J11" s="9">
        <v>371</v>
      </c>
    </row>
    <row r="12" spans="1:10" ht="18" customHeight="1" x14ac:dyDescent="0.3">
      <c r="A12" s="9">
        <v>121</v>
      </c>
      <c r="B12" s="9">
        <v>1</v>
      </c>
      <c r="C12" s="9">
        <v>2</v>
      </c>
      <c r="D12" s="9">
        <v>65</v>
      </c>
      <c r="E12" s="9">
        <v>64</v>
      </c>
      <c r="F12" s="9">
        <v>0</v>
      </c>
      <c r="G12" s="9">
        <v>4</v>
      </c>
      <c r="H12" s="9">
        <v>25.7</v>
      </c>
      <c r="I12" s="9">
        <v>11</v>
      </c>
      <c r="J12" s="9">
        <v>83</v>
      </c>
    </row>
    <row r="13" spans="1:10" ht="18" customHeight="1" x14ac:dyDescent="0.3">
      <c r="A13" s="9">
        <v>122</v>
      </c>
      <c r="B13" s="9">
        <v>1</v>
      </c>
      <c r="C13" s="9">
        <v>1</v>
      </c>
      <c r="D13" s="9">
        <v>74</v>
      </c>
      <c r="E13" s="9">
        <v>51</v>
      </c>
      <c r="F13" s="9">
        <v>0</v>
      </c>
      <c r="G13" s="9">
        <v>3</v>
      </c>
      <c r="H13" s="9">
        <v>12.8</v>
      </c>
      <c r="I13" s="9">
        <v>6</v>
      </c>
      <c r="J13" s="9">
        <v>39</v>
      </c>
    </row>
    <row r="14" spans="1:10" ht="18" customHeight="1" x14ac:dyDescent="0.3">
      <c r="A14" s="9">
        <v>123</v>
      </c>
      <c r="B14" s="9">
        <v>1</v>
      </c>
      <c r="C14" s="9">
        <v>1</v>
      </c>
      <c r="D14" s="9">
        <v>67</v>
      </c>
      <c r="E14" s="9">
        <v>55</v>
      </c>
      <c r="F14" s="9">
        <v>0</v>
      </c>
      <c r="G14" s="9">
        <v>4</v>
      </c>
      <c r="H14" s="9">
        <v>14.3</v>
      </c>
      <c r="I14" s="9">
        <v>10</v>
      </c>
      <c r="J14" s="9">
        <v>54</v>
      </c>
    </row>
    <row r="15" spans="1:10" ht="18" customHeight="1" x14ac:dyDescent="0.3">
      <c r="A15" s="9">
        <v>129</v>
      </c>
      <c r="B15" s="9">
        <v>1</v>
      </c>
      <c r="C15" s="9">
        <v>1</v>
      </c>
      <c r="D15" s="9">
        <v>69</v>
      </c>
      <c r="E15" s="9">
        <v>59</v>
      </c>
      <c r="F15" s="9">
        <v>1</v>
      </c>
      <c r="G15" s="9">
        <v>4</v>
      </c>
      <c r="H15" s="9">
        <v>2.5</v>
      </c>
      <c r="I15" s="9">
        <v>4</v>
      </c>
      <c r="J15" s="9">
        <v>7</v>
      </c>
    </row>
    <row r="16" spans="1:10" ht="18" customHeight="1" x14ac:dyDescent="0.3">
      <c r="A16" s="9">
        <v>132</v>
      </c>
      <c r="B16" s="9">
        <v>1</v>
      </c>
      <c r="C16" s="9">
        <v>2</v>
      </c>
      <c r="D16" s="9">
        <v>66</v>
      </c>
      <c r="E16" s="9">
        <v>51</v>
      </c>
      <c r="F16" s="9">
        <v>0</v>
      </c>
      <c r="G16" s="9">
        <v>4</v>
      </c>
      <c r="H16" s="9">
        <v>47.5</v>
      </c>
      <c r="I16" s="9">
        <v>17</v>
      </c>
      <c r="J16" s="9">
        <v>147</v>
      </c>
    </row>
    <row r="17" spans="1:10" ht="18" customHeight="1" x14ac:dyDescent="0.3">
      <c r="A17" s="9">
        <v>134</v>
      </c>
      <c r="B17" s="9">
        <v>1</v>
      </c>
      <c r="C17" s="9">
        <v>2</v>
      </c>
      <c r="D17" s="9">
        <v>65</v>
      </c>
      <c r="E17" s="9">
        <v>49</v>
      </c>
      <c r="F17" s="9">
        <v>0</v>
      </c>
      <c r="G17" s="9">
        <v>3</v>
      </c>
      <c r="H17" s="9">
        <v>52.4</v>
      </c>
      <c r="I17" s="9">
        <v>24</v>
      </c>
      <c r="J17" s="9">
        <v>176</v>
      </c>
    </row>
    <row r="18" spans="1:10" ht="18" customHeight="1" x14ac:dyDescent="0.3">
      <c r="A18" s="9">
        <v>135</v>
      </c>
      <c r="B18" s="9">
        <v>1</v>
      </c>
      <c r="C18" s="9">
        <v>1</v>
      </c>
      <c r="D18" s="9">
        <v>65</v>
      </c>
      <c r="E18" s="9">
        <v>55</v>
      </c>
      <c r="F18" s="9">
        <v>0</v>
      </c>
      <c r="G18" s="9">
        <v>4</v>
      </c>
      <c r="H18" s="9">
        <v>16.8</v>
      </c>
      <c r="I18" s="9">
        <v>3</v>
      </c>
      <c r="J18" s="9">
        <v>47</v>
      </c>
    </row>
    <row r="19" spans="1:10" ht="18" customHeight="1" x14ac:dyDescent="0.3">
      <c r="A19" s="9">
        <v>136</v>
      </c>
      <c r="B19" s="9">
        <v>1</v>
      </c>
      <c r="C19" s="9">
        <v>1</v>
      </c>
      <c r="D19" s="9">
        <v>57</v>
      </c>
      <c r="E19" s="9">
        <v>63</v>
      </c>
      <c r="F19" s="9">
        <v>0</v>
      </c>
      <c r="G19" s="9">
        <v>3</v>
      </c>
      <c r="H19" s="9">
        <v>32.799999999999997</v>
      </c>
      <c r="I19" s="9">
        <v>23</v>
      </c>
      <c r="J19" s="9">
        <v>106</v>
      </c>
    </row>
    <row r="20" spans="1:10" ht="18" customHeight="1" x14ac:dyDescent="0.3">
      <c r="A20" s="9">
        <v>139</v>
      </c>
      <c r="B20" s="9">
        <v>1</v>
      </c>
      <c r="C20" s="9">
        <v>2</v>
      </c>
      <c r="D20" s="9">
        <v>64</v>
      </c>
      <c r="E20" s="9">
        <v>60</v>
      </c>
      <c r="F20" s="9">
        <v>1</v>
      </c>
      <c r="G20" s="9">
        <v>3</v>
      </c>
      <c r="H20" s="9">
        <v>17.100000000000001</v>
      </c>
      <c r="I20" s="9">
        <v>15</v>
      </c>
      <c r="J20" s="9">
        <v>49</v>
      </c>
    </row>
    <row r="21" spans="1:10" ht="18" customHeight="1" x14ac:dyDescent="0.3">
      <c r="A21" s="9">
        <v>141</v>
      </c>
      <c r="B21" s="9">
        <v>1</v>
      </c>
      <c r="C21" s="9">
        <v>1</v>
      </c>
      <c r="D21" s="9">
        <v>74</v>
      </c>
      <c r="E21" s="9">
        <v>58</v>
      </c>
      <c r="F21" s="9">
        <v>0</v>
      </c>
      <c r="G21" s="9">
        <v>4</v>
      </c>
      <c r="H21" s="9">
        <v>27.8</v>
      </c>
      <c r="I21" s="9">
        <v>9</v>
      </c>
      <c r="J21" s="9">
        <v>84</v>
      </c>
    </row>
    <row r="22" spans="1:10" ht="18" customHeight="1" x14ac:dyDescent="0.3">
      <c r="A22" s="9">
        <v>143</v>
      </c>
      <c r="B22" s="9">
        <v>1</v>
      </c>
      <c r="C22" s="9">
        <v>1</v>
      </c>
      <c r="D22" s="9">
        <v>76</v>
      </c>
      <c r="E22" s="9">
        <v>48</v>
      </c>
      <c r="F22" s="9">
        <v>1</v>
      </c>
      <c r="G22" s="9">
        <v>4</v>
      </c>
      <c r="H22" s="9">
        <v>22.7</v>
      </c>
      <c r="I22" s="9">
        <v>14</v>
      </c>
      <c r="J22" s="9">
        <v>69</v>
      </c>
    </row>
    <row r="23" spans="1:10" ht="18" customHeight="1" x14ac:dyDescent="0.3">
      <c r="A23" s="9">
        <v>144</v>
      </c>
      <c r="B23" s="9">
        <v>1</v>
      </c>
      <c r="C23" s="9">
        <v>1</v>
      </c>
      <c r="D23" s="9">
        <v>71</v>
      </c>
      <c r="E23" s="9">
        <v>58</v>
      </c>
      <c r="F23" s="9">
        <v>0</v>
      </c>
      <c r="G23" s="9">
        <v>3</v>
      </c>
      <c r="H23" s="9">
        <v>28.9</v>
      </c>
      <c r="I23" s="9">
        <v>14</v>
      </c>
      <c r="J23" s="9">
        <v>92</v>
      </c>
    </row>
    <row r="24" spans="1:10" ht="18" customHeight="1" x14ac:dyDescent="0.3">
      <c r="A24" s="9">
        <v>145</v>
      </c>
      <c r="B24" s="9">
        <v>1</v>
      </c>
      <c r="C24" s="9">
        <v>2</v>
      </c>
      <c r="D24" s="9">
        <v>69</v>
      </c>
      <c r="E24" s="9">
        <v>47</v>
      </c>
      <c r="F24" s="9">
        <v>0</v>
      </c>
      <c r="G24" s="9">
        <v>4</v>
      </c>
      <c r="H24" s="9">
        <v>37.700000000000003</v>
      </c>
      <c r="I24" s="9">
        <v>21</v>
      </c>
      <c r="J24" s="9">
        <v>120</v>
      </c>
    </row>
    <row r="25" spans="1:10" ht="18" customHeight="1" x14ac:dyDescent="0.3">
      <c r="A25" s="9">
        <v>149</v>
      </c>
      <c r="B25" s="9">
        <v>1</v>
      </c>
      <c r="C25" s="9">
        <v>2</v>
      </c>
      <c r="D25" s="9">
        <v>66</v>
      </c>
      <c r="E25" s="9">
        <v>54</v>
      </c>
      <c r="F25" s="9">
        <v>0</v>
      </c>
      <c r="G25" s="9">
        <v>2</v>
      </c>
      <c r="H25" s="9">
        <v>26.4</v>
      </c>
      <c r="I25" s="9">
        <v>11</v>
      </c>
      <c r="J25" s="9">
        <v>85</v>
      </c>
    </row>
    <row r="26" spans="1:10" ht="18" customHeight="1" x14ac:dyDescent="0.3">
      <c r="A26" s="9">
        <v>150</v>
      </c>
      <c r="B26" s="9">
        <v>1</v>
      </c>
      <c r="C26" s="9">
        <v>1</v>
      </c>
      <c r="D26" s="9">
        <v>65</v>
      </c>
      <c r="E26" s="9">
        <v>56</v>
      </c>
      <c r="F26" s="9">
        <v>0</v>
      </c>
      <c r="G26" s="9">
        <v>3</v>
      </c>
      <c r="H26" s="9">
        <v>15</v>
      </c>
      <c r="I26" s="9">
        <v>5</v>
      </c>
      <c r="J26" s="9">
        <v>42</v>
      </c>
    </row>
    <row r="27" spans="1:10" ht="18" customHeight="1" x14ac:dyDescent="0.3">
      <c r="A27" s="9">
        <v>152</v>
      </c>
      <c r="B27" s="9">
        <v>1</v>
      </c>
      <c r="C27" s="9">
        <v>2</v>
      </c>
      <c r="D27" s="9">
        <v>66</v>
      </c>
      <c r="E27" s="9">
        <v>49</v>
      </c>
      <c r="F27" s="9">
        <v>0</v>
      </c>
      <c r="G27" s="9">
        <v>3</v>
      </c>
      <c r="H27" s="9">
        <v>26</v>
      </c>
      <c r="I27" s="9">
        <v>13</v>
      </c>
      <c r="J27" s="9">
        <v>83</v>
      </c>
    </row>
    <row r="28" spans="1:10" ht="18" customHeight="1" x14ac:dyDescent="0.3">
      <c r="A28" s="9">
        <v>154</v>
      </c>
      <c r="B28" s="9">
        <v>1</v>
      </c>
      <c r="C28" s="9">
        <v>1</v>
      </c>
      <c r="D28" s="9">
        <v>62</v>
      </c>
      <c r="E28" s="9">
        <v>66</v>
      </c>
      <c r="F28" s="9">
        <v>0</v>
      </c>
      <c r="G28" s="9">
        <v>3</v>
      </c>
      <c r="H28" s="9">
        <v>24.3</v>
      </c>
      <c r="I28" s="9">
        <v>6</v>
      </c>
      <c r="J28" s="9">
        <v>86</v>
      </c>
    </row>
    <row r="29" spans="1:10" ht="18" customHeight="1" x14ac:dyDescent="0.3">
      <c r="A29" s="9">
        <v>157</v>
      </c>
      <c r="B29" s="9">
        <v>1</v>
      </c>
      <c r="C29" s="9">
        <v>2</v>
      </c>
      <c r="D29" s="9">
        <v>66</v>
      </c>
      <c r="E29" s="9">
        <v>54</v>
      </c>
      <c r="F29" s="9">
        <v>0</v>
      </c>
      <c r="G29" s="9">
        <v>3</v>
      </c>
      <c r="H29" s="9">
        <v>17.2</v>
      </c>
      <c r="I29" s="9">
        <v>7</v>
      </c>
      <c r="J29" s="9">
        <v>53</v>
      </c>
    </row>
    <row r="30" spans="1:10" ht="18" customHeight="1" x14ac:dyDescent="0.3">
      <c r="A30" s="9">
        <v>158</v>
      </c>
      <c r="B30" s="9">
        <v>1</v>
      </c>
      <c r="C30" s="9">
        <v>1</v>
      </c>
      <c r="D30" s="9">
        <v>72</v>
      </c>
      <c r="E30" s="9">
        <v>55</v>
      </c>
      <c r="F30" s="9">
        <v>0</v>
      </c>
      <c r="G30" s="9">
        <v>3</v>
      </c>
      <c r="H30" s="9">
        <v>12.8</v>
      </c>
      <c r="I30" s="9">
        <v>8</v>
      </c>
      <c r="J30" s="9">
        <v>49</v>
      </c>
    </row>
    <row r="31" spans="1:10" ht="18" customHeight="1" x14ac:dyDescent="0.3">
      <c r="A31" s="9">
        <v>159</v>
      </c>
      <c r="B31" s="9">
        <v>1</v>
      </c>
      <c r="C31" s="9">
        <v>2</v>
      </c>
      <c r="D31" s="9">
        <v>56</v>
      </c>
      <c r="E31" s="9">
        <v>50</v>
      </c>
      <c r="F31" s="9">
        <v>0</v>
      </c>
      <c r="G31" s="9">
        <v>4</v>
      </c>
      <c r="H31" s="9">
        <v>41.6</v>
      </c>
      <c r="I31" s="9">
        <v>17</v>
      </c>
      <c r="J31" s="9">
        <v>144</v>
      </c>
    </row>
    <row r="32" spans="1:10" ht="18" customHeight="1" x14ac:dyDescent="0.3">
      <c r="A32" s="9">
        <v>101</v>
      </c>
      <c r="B32" s="9">
        <v>2</v>
      </c>
      <c r="C32" s="9">
        <v>2</v>
      </c>
      <c r="D32" s="9">
        <v>81</v>
      </c>
      <c r="E32" s="9">
        <v>52</v>
      </c>
      <c r="F32" s="9">
        <v>0</v>
      </c>
      <c r="G32" s="9">
        <v>2</v>
      </c>
      <c r="H32" s="9" t="s">
        <v>3</v>
      </c>
      <c r="I32" s="9" t="s">
        <v>3</v>
      </c>
      <c r="J32" s="9" t="s">
        <v>3</v>
      </c>
    </row>
    <row r="33" spans="1:10" ht="18" customHeight="1" x14ac:dyDescent="0.3">
      <c r="A33" s="9">
        <v>105</v>
      </c>
      <c r="B33" s="9">
        <v>2</v>
      </c>
      <c r="C33" s="9">
        <v>2</v>
      </c>
      <c r="D33" s="9">
        <v>66</v>
      </c>
      <c r="E33" s="9">
        <v>45</v>
      </c>
      <c r="F33" s="9">
        <v>0</v>
      </c>
      <c r="G33" s="9">
        <v>4</v>
      </c>
      <c r="H33" s="9" t="s">
        <v>3</v>
      </c>
      <c r="I33" s="9" t="s">
        <v>3</v>
      </c>
      <c r="J33" s="9" t="s">
        <v>3</v>
      </c>
    </row>
    <row r="34" spans="1:10" ht="18" customHeight="1" x14ac:dyDescent="0.3">
      <c r="A34" s="9">
        <v>106</v>
      </c>
      <c r="B34" s="9">
        <v>2</v>
      </c>
      <c r="C34" s="9">
        <v>2</v>
      </c>
      <c r="D34" s="9">
        <v>66</v>
      </c>
      <c r="E34" s="9">
        <v>54</v>
      </c>
      <c r="F34" s="9">
        <v>1</v>
      </c>
      <c r="G34" s="9">
        <v>4</v>
      </c>
      <c r="H34" s="9" t="s">
        <v>3</v>
      </c>
      <c r="I34" s="9" t="s">
        <v>3</v>
      </c>
      <c r="J34" s="9" t="s">
        <v>3</v>
      </c>
    </row>
    <row r="35" spans="1:10" ht="18" customHeight="1" x14ac:dyDescent="0.3">
      <c r="A35" s="9">
        <v>110</v>
      </c>
      <c r="B35" s="9">
        <v>2</v>
      </c>
      <c r="C35" s="9">
        <v>1</v>
      </c>
      <c r="D35" s="9">
        <v>73</v>
      </c>
      <c r="E35" s="9">
        <v>66</v>
      </c>
      <c r="F35" s="9">
        <v>0</v>
      </c>
      <c r="G35" s="9">
        <v>3</v>
      </c>
      <c r="H35" s="9" t="s">
        <v>3</v>
      </c>
      <c r="I35" s="9" t="s">
        <v>3</v>
      </c>
      <c r="J35" s="9" t="s">
        <v>3</v>
      </c>
    </row>
    <row r="36" spans="1:10" ht="18" customHeight="1" x14ac:dyDescent="0.3">
      <c r="A36" s="9">
        <v>113</v>
      </c>
      <c r="B36" s="9">
        <v>2</v>
      </c>
      <c r="C36" s="9">
        <v>1</v>
      </c>
      <c r="D36" s="9">
        <v>76</v>
      </c>
      <c r="E36" s="9">
        <v>53</v>
      </c>
      <c r="F36" s="9">
        <v>1</v>
      </c>
      <c r="G36" s="9">
        <v>4</v>
      </c>
      <c r="H36" s="9" t="s">
        <v>3</v>
      </c>
      <c r="I36" s="9" t="s">
        <v>3</v>
      </c>
      <c r="J36" s="9" t="s">
        <v>3</v>
      </c>
    </row>
    <row r="37" spans="1:10" ht="18" customHeight="1" x14ac:dyDescent="0.3">
      <c r="A37" s="9">
        <v>114</v>
      </c>
      <c r="B37" s="9">
        <v>2</v>
      </c>
      <c r="C37" s="9">
        <v>1</v>
      </c>
      <c r="D37" s="9">
        <v>58</v>
      </c>
      <c r="E37" s="9">
        <v>60</v>
      </c>
      <c r="F37" s="9">
        <v>0</v>
      </c>
      <c r="G37" s="9">
        <v>3</v>
      </c>
      <c r="H37" s="9" t="s">
        <v>3</v>
      </c>
      <c r="I37" s="9" t="s">
        <v>3</v>
      </c>
      <c r="J37" s="9" t="s">
        <v>3</v>
      </c>
    </row>
    <row r="38" spans="1:10" ht="18" customHeight="1" x14ac:dyDescent="0.3">
      <c r="A38" s="9">
        <v>115</v>
      </c>
      <c r="B38" s="9">
        <v>2</v>
      </c>
      <c r="C38" s="9">
        <v>1</v>
      </c>
      <c r="D38" s="9">
        <v>74</v>
      </c>
      <c r="E38" s="9">
        <v>37</v>
      </c>
      <c r="F38" s="9">
        <v>0</v>
      </c>
      <c r="G38" s="9">
        <v>2</v>
      </c>
      <c r="H38" s="9" t="s">
        <v>3</v>
      </c>
      <c r="I38" s="9" t="s">
        <v>3</v>
      </c>
      <c r="J38" s="9" t="s">
        <v>3</v>
      </c>
    </row>
    <row r="39" spans="1:10" ht="18" customHeight="1" x14ac:dyDescent="0.3">
      <c r="A39" s="9">
        <v>119</v>
      </c>
      <c r="B39" s="9">
        <v>2</v>
      </c>
      <c r="C39" s="9">
        <v>2</v>
      </c>
      <c r="D39" s="9">
        <v>51</v>
      </c>
      <c r="E39" s="9">
        <v>50</v>
      </c>
      <c r="F39" s="9">
        <v>0</v>
      </c>
      <c r="G39" s="9">
        <v>2</v>
      </c>
      <c r="H39" s="9" t="s">
        <v>3</v>
      </c>
      <c r="I39" s="9" t="s">
        <v>3</v>
      </c>
      <c r="J39" s="9" t="s">
        <v>3</v>
      </c>
    </row>
    <row r="40" spans="1:10" ht="18" customHeight="1" x14ac:dyDescent="0.3">
      <c r="A40" s="9">
        <v>124</v>
      </c>
      <c r="B40" s="9">
        <v>2</v>
      </c>
      <c r="C40" s="9">
        <v>2</v>
      </c>
      <c r="D40" s="9">
        <v>63</v>
      </c>
      <c r="E40" s="9">
        <v>45</v>
      </c>
      <c r="F40" s="9">
        <v>0</v>
      </c>
      <c r="G40" s="9">
        <v>4</v>
      </c>
      <c r="H40" s="9" t="s">
        <v>3</v>
      </c>
      <c r="I40" s="9" t="s">
        <v>3</v>
      </c>
      <c r="J40" s="9" t="s">
        <v>3</v>
      </c>
    </row>
    <row r="41" spans="1:10" ht="18" customHeight="1" x14ac:dyDescent="0.3">
      <c r="A41" s="9">
        <v>131</v>
      </c>
      <c r="B41" s="9">
        <v>2</v>
      </c>
      <c r="C41" s="9">
        <v>2</v>
      </c>
      <c r="D41" s="9">
        <v>71</v>
      </c>
      <c r="E41" s="9">
        <v>45</v>
      </c>
      <c r="F41" s="9">
        <v>1</v>
      </c>
      <c r="G41" s="9">
        <v>3</v>
      </c>
      <c r="H41" s="9" t="s">
        <v>3</v>
      </c>
      <c r="I41" s="9" t="s">
        <v>3</v>
      </c>
      <c r="J41" s="9" t="s">
        <v>3</v>
      </c>
    </row>
    <row r="42" spans="1:10" ht="18" customHeight="1" x14ac:dyDescent="0.3">
      <c r="A42" s="9">
        <v>137</v>
      </c>
      <c r="B42" s="9">
        <v>2</v>
      </c>
      <c r="C42" s="9">
        <v>2</v>
      </c>
      <c r="D42" s="9">
        <v>71</v>
      </c>
      <c r="E42" s="9">
        <v>50</v>
      </c>
      <c r="F42" s="9">
        <v>0</v>
      </c>
      <c r="G42" s="9">
        <v>3</v>
      </c>
      <c r="H42" s="9" t="s">
        <v>3</v>
      </c>
      <c r="I42" s="9" t="s">
        <v>3</v>
      </c>
      <c r="J42" s="9" t="s">
        <v>3</v>
      </c>
    </row>
    <row r="43" spans="1:10" ht="18" customHeight="1" x14ac:dyDescent="0.3">
      <c r="A43" s="9">
        <v>138</v>
      </c>
      <c r="B43" s="9">
        <v>2</v>
      </c>
      <c r="C43" s="9">
        <v>1</v>
      </c>
      <c r="D43" s="9">
        <v>69</v>
      </c>
      <c r="E43" s="9">
        <v>55</v>
      </c>
      <c r="F43" s="9">
        <v>0</v>
      </c>
      <c r="G43" s="9">
        <v>3</v>
      </c>
      <c r="H43" s="9" t="s">
        <v>3</v>
      </c>
      <c r="I43" s="9" t="s">
        <v>3</v>
      </c>
      <c r="J43" s="9" t="s">
        <v>3</v>
      </c>
    </row>
    <row r="44" spans="1:10" ht="18" customHeight="1" x14ac:dyDescent="0.3">
      <c r="A44" s="9">
        <v>139</v>
      </c>
      <c r="B44" s="9">
        <v>2</v>
      </c>
      <c r="C44" s="9">
        <v>1</v>
      </c>
      <c r="D44" s="9">
        <v>65</v>
      </c>
      <c r="E44" s="9">
        <v>61</v>
      </c>
      <c r="F44" s="9">
        <v>0</v>
      </c>
      <c r="G44" s="9">
        <v>3</v>
      </c>
      <c r="H44" s="9" t="s">
        <v>3</v>
      </c>
      <c r="I44" s="9" t="s">
        <v>3</v>
      </c>
      <c r="J44" s="9" t="s">
        <v>3</v>
      </c>
    </row>
    <row r="45" spans="1:10" ht="18" customHeight="1" x14ac:dyDescent="0.3">
      <c r="A45" s="9">
        <v>140</v>
      </c>
      <c r="B45" s="9">
        <v>2</v>
      </c>
      <c r="C45" s="9">
        <v>1</v>
      </c>
      <c r="D45" s="9">
        <v>70</v>
      </c>
      <c r="E45" s="9">
        <v>59</v>
      </c>
      <c r="F45" s="9">
        <v>1</v>
      </c>
      <c r="G45" s="9">
        <v>2</v>
      </c>
      <c r="H45" s="9" t="s">
        <v>3</v>
      </c>
      <c r="I45" s="9" t="s">
        <v>3</v>
      </c>
      <c r="J45" s="9" t="s">
        <v>3</v>
      </c>
    </row>
    <row r="46" spans="1:10" ht="18" customHeight="1" x14ac:dyDescent="0.3">
      <c r="A46" s="9">
        <v>145</v>
      </c>
      <c r="B46" s="9">
        <v>2</v>
      </c>
      <c r="C46" s="9">
        <v>2</v>
      </c>
      <c r="D46" s="9">
        <v>70</v>
      </c>
      <c r="E46" s="9">
        <v>41</v>
      </c>
      <c r="F46" s="9">
        <v>0</v>
      </c>
      <c r="G46" s="9">
        <v>4</v>
      </c>
      <c r="H46" s="9" t="s">
        <v>3</v>
      </c>
      <c r="I46" s="9" t="s">
        <v>3</v>
      </c>
      <c r="J46" s="9" t="s">
        <v>3</v>
      </c>
    </row>
    <row r="47" spans="1:10" ht="18" customHeight="1" x14ac:dyDescent="0.3">
      <c r="A47" s="9">
        <v>146</v>
      </c>
      <c r="B47" s="9">
        <v>2</v>
      </c>
      <c r="C47" s="9">
        <v>1</v>
      </c>
      <c r="D47" s="9">
        <v>66</v>
      </c>
      <c r="E47" s="9">
        <v>56</v>
      </c>
      <c r="F47" s="9">
        <v>0</v>
      </c>
      <c r="G47" s="9">
        <v>2</v>
      </c>
      <c r="H47" s="9" t="s">
        <v>3</v>
      </c>
      <c r="I47" s="9" t="s">
        <v>3</v>
      </c>
      <c r="J47" s="9" t="s">
        <v>3</v>
      </c>
    </row>
    <row r="48" spans="1:10" ht="18" customHeight="1" x14ac:dyDescent="0.3">
      <c r="A48" s="9">
        <v>147</v>
      </c>
      <c r="B48" s="9">
        <v>2</v>
      </c>
      <c r="C48" s="9">
        <v>1</v>
      </c>
      <c r="D48" s="9">
        <v>71</v>
      </c>
      <c r="E48" s="9">
        <v>45</v>
      </c>
      <c r="F48" s="9">
        <v>0</v>
      </c>
      <c r="G48" s="9">
        <v>3</v>
      </c>
      <c r="H48" s="9" t="s">
        <v>3</v>
      </c>
      <c r="I48" s="9" t="s">
        <v>3</v>
      </c>
      <c r="J48" s="9" t="s">
        <v>3</v>
      </c>
    </row>
    <row r="49" spans="1:10" ht="18" customHeight="1" x14ac:dyDescent="0.3">
      <c r="A49" s="9">
        <v>153</v>
      </c>
      <c r="B49" s="9">
        <v>2</v>
      </c>
      <c r="C49" s="9">
        <v>2</v>
      </c>
      <c r="D49" s="9">
        <v>66</v>
      </c>
      <c r="E49" s="9">
        <v>49</v>
      </c>
      <c r="F49" s="9">
        <v>0</v>
      </c>
      <c r="G49" s="9">
        <v>3</v>
      </c>
      <c r="H49" s="9" t="s">
        <v>3</v>
      </c>
      <c r="I49" s="9" t="s">
        <v>3</v>
      </c>
      <c r="J49" s="9" t="s">
        <v>3</v>
      </c>
    </row>
    <row r="50" spans="1:10" ht="18" customHeight="1" x14ac:dyDescent="0.3">
      <c r="A50" s="9">
        <v>155</v>
      </c>
      <c r="B50" s="9">
        <v>2</v>
      </c>
      <c r="C50" s="9">
        <v>1</v>
      </c>
      <c r="D50" s="9">
        <v>66</v>
      </c>
      <c r="E50" s="9">
        <v>41</v>
      </c>
      <c r="F50" s="9">
        <v>1</v>
      </c>
      <c r="G50" s="9">
        <v>3</v>
      </c>
      <c r="H50" s="9" t="s">
        <v>3</v>
      </c>
      <c r="I50" s="9" t="s">
        <v>3</v>
      </c>
      <c r="J50" s="9" t="s">
        <v>3</v>
      </c>
    </row>
    <row r="51" spans="1:10" ht="18" customHeight="1" x14ac:dyDescent="0.3">
      <c r="A51" s="9">
        <v>156</v>
      </c>
      <c r="B51" s="9">
        <v>2</v>
      </c>
      <c r="C51" s="9">
        <v>1</v>
      </c>
      <c r="D51" s="9">
        <v>72</v>
      </c>
      <c r="E51" s="9">
        <v>51</v>
      </c>
      <c r="F51" s="9">
        <v>0</v>
      </c>
      <c r="G51" s="9">
        <v>3</v>
      </c>
      <c r="H51" s="9" t="s">
        <v>3</v>
      </c>
      <c r="I51" s="9" t="s">
        <v>3</v>
      </c>
      <c r="J51" s="9" t="s">
        <v>3</v>
      </c>
    </row>
  </sheetData>
  <autoFilter ref="A1:J51" xr:uid="{090F1BBB-B00A-49AB-A141-5AFD86A09A73}"/>
  <phoneticPr fontId="2"/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942A-E631-4E3B-9549-A7A4E25C7AC7}">
  <dimension ref="A1:H23"/>
  <sheetViews>
    <sheetView workbookViewId="0"/>
  </sheetViews>
  <sheetFormatPr defaultRowHeight="13.2" x14ac:dyDescent="0.2"/>
  <cols>
    <col min="1" max="1" width="15.77734375" customWidth="1"/>
  </cols>
  <sheetData>
    <row r="1" spans="1:8" x14ac:dyDescent="0.2">
      <c r="A1" t="s">
        <v>136</v>
      </c>
    </row>
    <row r="3" spans="1:8" x14ac:dyDescent="0.2">
      <c r="A3" s="3" t="s">
        <v>15</v>
      </c>
    </row>
    <row r="4" spans="1:8" x14ac:dyDescent="0.2">
      <c r="A4" s="3" t="s">
        <v>16</v>
      </c>
    </row>
    <row r="5" spans="1:8" x14ac:dyDescent="0.2">
      <c r="A5" s="3" t="s">
        <v>139</v>
      </c>
    </row>
    <row r="6" spans="1:8" x14ac:dyDescent="0.2">
      <c r="A6" s="3" t="s">
        <v>17</v>
      </c>
      <c r="B6" t="s">
        <v>140</v>
      </c>
    </row>
    <row r="7" spans="1:8" x14ac:dyDescent="0.2">
      <c r="A7" s="3" t="s">
        <v>121</v>
      </c>
    </row>
    <row r="8" spans="1:8" hidden="1" x14ac:dyDescent="0.2">
      <c r="A8" s="3" t="s">
        <v>19</v>
      </c>
      <c r="B8" s="3" t="s">
        <v>141</v>
      </c>
    </row>
    <row r="9" spans="1:8" hidden="1" x14ac:dyDescent="0.2">
      <c r="A9" s="3" t="s">
        <v>120</v>
      </c>
      <c r="B9" s="3" t="s">
        <v>18</v>
      </c>
    </row>
    <row r="10" spans="1:8" hidden="1" x14ac:dyDescent="0.2"/>
    <row r="12" spans="1:8" x14ac:dyDescent="0.2">
      <c r="A12" t="s">
        <v>109</v>
      </c>
    </row>
    <row r="13" spans="1:8" x14ac:dyDescent="0.2">
      <c r="B13" s="3" t="s">
        <v>105</v>
      </c>
      <c r="C13" s="3" t="s">
        <v>106</v>
      </c>
      <c r="D13" t="s">
        <v>110</v>
      </c>
    </row>
    <row r="14" spans="1:8" x14ac:dyDescent="0.2">
      <c r="A14" s="3" t="s">
        <v>84</v>
      </c>
      <c r="B14">
        <v>17</v>
      </c>
      <c r="C14">
        <v>13</v>
      </c>
      <c r="D14">
        <v>30</v>
      </c>
    </row>
    <row r="15" spans="1:8" x14ac:dyDescent="0.2">
      <c r="A15" s="3" t="s">
        <v>85</v>
      </c>
      <c r="B15">
        <v>11</v>
      </c>
      <c r="C15">
        <v>9</v>
      </c>
      <c r="D15">
        <v>20</v>
      </c>
      <c r="H15" s="31" t="s">
        <v>152</v>
      </c>
    </row>
    <row r="16" spans="1:8" x14ac:dyDescent="0.2">
      <c r="A16" t="s">
        <v>110</v>
      </c>
      <c r="B16">
        <v>28</v>
      </c>
      <c r="C16">
        <v>22</v>
      </c>
      <c r="D16">
        <v>50</v>
      </c>
      <c r="H16" s="31" t="s">
        <v>153</v>
      </c>
    </row>
    <row r="18" spans="1:3" x14ac:dyDescent="0.2">
      <c r="A18" t="s">
        <v>136</v>
      </c>
      <c r="C18" t="s">
        <v>44</v>
      </c>
    </row>
    <row r="19" spans="1:3" x14ac:dyDescent="0.2">
      <c r="A19" t="s">
        <v>137</v>
      </c>
      <c r="B19" s="6">
        <v>0.999999999999994</v>
      </c>
    </row>
    <row r="20" spans="1:3" x14ac:dyDescent="0.2">
      <c r="A20" t="s">
        <v>138</v>
      </c>
      <c r="B20" s="6">
        <v>0.56817623395395589</v>
      </c>
    </row>
    <row r="22" spans="1:3" x14ac:dyDescent="0.2">
      <c r="A22" t="s">
        <v>115</v>
      </c>
      <c r="B22" s="4">
        <v>1.6448792373994166E-2</v>
      </c>
    </row>
    <row r="23" spans="1:3" x14ac:dyDescent="0.2">
      <c r="A23" t="s">
        <v>116</v>
      </c>
      <c r="B23" s="4">
        <v>3.3783783783783786E-2</v>
      </c>
    </row>
  </sheetData>
  <sortState xmlns:xlrd2="http://schemas.microsoft.com/office/spreadsheetml/2017/richdata2" ref="A8:D9">
    <sortCondition ref="D8"/>
    <sortCondition ref="C8"/>
  </sortState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AF53-B866-4C93-A10E-52E513EDA024}">
  <dimension ref="A1:H27"/>
  <sheetViews>
    <sheetView workbookViewId="0"/>
  </sheetViews>
  <sheetFormatPr defaultRowHeight="13.2" x14ac:dyDescent="0.2"/>
  <cols>
    <col min="1" max="1" width="10.88671875" bestFit="1" customWidth="1"/>
  </cols>
  <sheetData>
    <row r="1" spans="1:8" x14ac:dyDescent="0.2">
      <c r="A1" t="s">
        <v>108</v>
      </c>
    </row>
    <row r="3" spans="1:8" x14ac:dyDescent="0.2">
      <c r="A3" s="3" t="s">
        <v>15</v>
      </c>
    </row>
    <row r="4" spans="1:8" x14ac:dyDescent="0.2">
      <c r="A4" s="3" t="s">
        <v>16</v>
      </c>
    </row>
    <row r="5" spans="1:8" x14ac:dyDescent="0.2">
      <c r="A5" s="3" t="s">
        <v>132</v>
      </c>
    </row>
    <row r="6" spans="1:8" x14ac:dyDescent="0.2">
      <c r="A6" s="3" t="s">
        <v>17</v>
      </c>
      <c r="B6" t="s">
        <v>133</v>
      </c>
    </row>
    <row r="7" spans="1:8" x14ac:dyDescent="0.2">
      <c r="A7" s="3" t="s">
        <v>135</v>
      </c>
    </row>
    <row r="8" spans="1:8" hidden="1" x14ac:dyDescent="0.2">
      <c r="A8" s="3" t="s">
        <v>19</v>
      </c>
      <c r="B8" s="3" t="s">
        <v>134</v>
      </c>
    </row>
    <row r="9" spans="1:8" hidden="1" x14ac:dyDescent="0.2"/>
    <row r="11" spans="1:8" x14ac:dyDescent="0.2">
      <c r="A11" t="s">
        <v>109</v>
      </c>
    </row>
    <row r="12" spans="1:8" x14ac:dyDescent="0.2">
      <c r="B12" t="s">
        <v>129</v>
      </c>
      <c r="C12" t="s">
        <v>130</v>
      </c>
      <c r="D12" t="s">
        <v>131</v>
      </c>
      <c r="E12" t="s">
        <v>110</v>
      </c>
    </row>
    <row r="13" spans="1:8" x14ac:dyDescent="0.2">
      <c r="A13" t="s">
        <v>127</v>
      </c>
      <c r="B13">
        <v>3</v>
      </c>
      <c r="C13">
        <v>12</v>
      </c>
      <c r="D13">
        <v>15</v>
      </c>
      <c r="E13">
        <v>30</v>
      </c>
    </row>
    <row r="14" spans="1:8" x14ac:dyDescent="0.2">
      <c r="A14" t="s">
        <v>128</v>
      </c>
      <c r="B14">
        <v>5</v>
      </c>
      <c r="C14">
        <v>10</v>
      </c>
      <c r="D14">
        <v>5</v>
      </c>
      <c r="E14">
        <v>20</v>
      </c>
      <c r="H14" s="31" t="s">
        <v>152</v>
      </c>
    </row>
    <row r="15" spans="1:8" x14ac:dyDescent="0.2">
      <c r="A15" t="s">
        <v>110</v>
      </c>
      <c r="B15">
        <v>8</v>
      </c>
      <c r="C15">
        <v>22</v>
      </c>
      <c r="D15">
        <v>20</v>
      </c>
      <c r="E15">
        <v>50</v>
      </c>
      <c r="H15" s="31" t="s">
        <v>153</v>
      </c>
    </row>
    <row r="17" spans="1:4" x14ac:dyDescent="0.2">
      <c r="A17" t="s">
        <v>111</v>
      </c>
    </row>
    <row r="18" spans="1:4" x14ac:dyDescent="0.2">
      <c r="B18" t="s">
        <v>129</v>
      </c>
      <c r="C18" t="s">
        <v>130</v>
      </c>
      <c r="D18" t="s">
        <v>131</v>
      </c>
    </row>
    <row r="19" spans="1:4" x14ac:dyDescent="0.2">
      <c r="A19" t="s">
        <v>127</v>
      </c>
      <c r="B19" s="21">
        <v>4.8</v>
      </c>
      <c r="C19" s="5">
        <v>13.2</v>
      </c>
      <c r="D19" s="5">
        <v>12</v>
      </c>
    </row>
    <row r="20" spans="1:4" x14ac:dyDescent="0.2">
      <c r="A20" t="s">
        <v>128</v>
      </c>
      <c r="B20" s="21">
        <v>3.2</v>
      </c>
      <c r="C20" s="5">
        <v>8.8000000000000007</v>
      </c>
      <c r="D20" s="5">
        <v>8</v>
      </c>
    </row>
    <row r="21" spans="1:4" x14ac:dyDescent="0.2">
      <c r="D21" s="12" t="s">
        <v>112</v>
      </c>
    </row>
    <row r="23" spans="1:4" x14ac:dyDescent="0.2">
      <c r="A23" t="s">
        <v>108</v>
      </c>
    </row>
    <row r="24" spans="1:4" x14ac:dyDescent="0.2">
      <c r="A24" t="s">
        <v>41</v>
      </c>
      <c r="B24" t="s">
        <v>42</v>
      </c>
      <c r="C24" t="s">
        <v>43</v>
      </c>
      <c r="D24" t="s">
        <v>44</v>
      </c>
    </row>
    <row r="25" spans="1:4" x14ac:dyDescent="0.2">
      <c r="A25" s="4">
        <v>3.835227272727272</v>
      </c>
      <c r="B25">
        <v>2</v>
      </c>
      <c r="C25" s="37">
        <v>0.14695723742950714</v>
      </c>
    </row>
    <row r="27" spans="1:4" x14ac:dyDescent="0.2">
      <c r="A27" t="s">
        <v>115</v>
      </c>
      <c r="B27" s="4">
        <v>0.27695585470349865</v>
      </c>
    </row>
  </sheetData>
  <sortState xmlns:xlrd2="http://schemas.microsoft.com/office/spreadsheetml/2017/richdata2" ref="A8:D8">
    <sortCondition ref="D8"/>
    <sortCondition ref="C8"/>
  </sortState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D847-7CFC-4376-A4C8-0D21155A78FB}">
  <dimension ref="A1:P49"/>
  <sheetViews>
    <sheetView workbookViewId="0"/>
  </sheetViews>
  <sheetFormatPr defaultRowHeight="13.2" x14ac:dyDescent="0.2"/>
  <cols>
    <col min="11" max="12" width="12.44140625" customWidth="1"/>
    <col min="14" max="14" width="14" customWidth="1"/>
    <col min="15" max="16" width="10" customWidth="1"/>
  </cols>
  <sheetData>
    <row r="1" spans="1:2" x14ac:dyDescent="0.2">
      <c r="A1" t="s">
        <v>56</v>
      </c>
    </row>
    <row r="3" spans="1:2" x14ac:dyDescent="0.2">
      <c r="A3" s="3" t="s">
        <v>142</v>
      </c>
    </row>
    <row r="4" spans="1:2" x14ac:dyDescent="0.2">
      <c r="A4" s="3" t="s">
        <v>16</v>
      </c>
    </row>
    <row r="5" spans="1:2" x14ac:dyDescent="0.2">
      <c r="A5" s="3" t="s">
        <v>175</v>
      </c>
    </row>
    <row r="6" spans="1:2" x14ac:dyDescent="0.2">
      <c r="A6" s="3" t="s">
        <v>17</v>
      </c>
      <c r="B6" t="s">
        <v>176</v>
      </c>
    </row>
    <row r="7" spans="1:2" x14ac:dyDescent="0.2">
      <c r="A7" s="3" t="s">
        <v>172</v>
      </c>
    </row>
    <row r="8" spans="1:2" hidden="1" x14ac:dyDescent="0.2">
      <c r="A8" s="3" t="s">
        <v>79</v>
      </c>
      <c r="B8" s="3" t="s">
        <v>178</v>
      </c>
    </row>
    <row r="9" spans="1:2" hidden="1" x14ac:dyDescent="0.2">
      <c r="A9" s="3" t="s">
        <v>80</v>
      </c>
      <c r="B9" s="3" t="s">
        <v>76</v>
      </c>
    </row>
    <row r="10" spans="1:2" hidden="1" x14ac:dyDescent="0.2">
      <c r="A10" s="3" t="s">
        <v>81</v>
      </c>
      <c r="B10" s="3" t="s">
        <v>177</v>
      </c>
    </row>
    <row r="11" spans="1:2" hidden="1" x14ac:dyDescent="0.2">
      <c r="A11" s="3" t="s">
        <v>82</v>
      </c>
      <c r="B11" s="3" t="s">
        <v>18</v>
      </c>
    </row>
    <row r="12" spans="1:2" hidden="1" x14ac:dyDescent="0.2">
      <c r="A12" s="3" t="s">
        <v>78</v>
      </c>
      <c r="B12" s="3" t="s">
        <v>18</v>
      </c>
    </row>
    <row r="13" spans="1:2" hidden="1" x14ac:dyDescent="0.2">
      <c r="A13" s="3" t="s">
        <v>77</v>
      </c>
      <c r="B13" s="3" t="s">
        <v>18</v>
      </c>
    </row>
    <row r="14" spans="1:2" hidden="1" x14ac:dyDescent="0.2">
      <c r="A14" s="3" t="s">
        <v>49</v>
      </c>
      <c r="B14" s="3" t="s">
        <v>48</v>
      </c>
    </row>
    <row r="15" spans="1:2" hidden="1" x14ac:dyDescent="0.2">
      <c r="A15" s="3" t="s">
        <v>46</v>
      </c>
      <c r="B15" s="3" t="s">
        <v>18</v>
      </c>
    </row>
    <row r="16" spans="1:2" hidden="1" x14ac:dyDescent="0.2"/>
    <row r="18" spans="1:16" x14ac:dyDescent="0.2">
      <c r="A18" t="s">
        <v>173</v>
      </c>
    </row>
    <row r="19" spans="1:16" x14ac:dyDescent="0.2">
      <c r="A19" s="3" t="s">
        <v>57</v>
      </c>
      <c r="B19" t="s">
        <v>25</v>
      </c>
      <c r="C19" t="s">
        <v>26</v>
      </c>
      <c r="D19" t="s">
        <v>27</v>
      </c>
      <c r="E19" t="s">
        <v>28</v>
      </c>
      <c r="F19" t="s">
        <v>47</v>
      </c>
    </row>
    <row r="20" spans="1:16" x14ac:dyDescent="0.2">
      <c r="A20" s="3" t="s">
        <v>58</v>
      </c>
      <c r="B20">
        <v>30</v>
      </c>
      <c r="C20" s="5">
        <v>55.43333333333333</v>
      </c>
      <c r="D20" s="5">
        <v>66.874712643678222</v>
      </c>
      <c r="E20" s="5">
        <v>8.1776960474010174</v>
      </c>
      <c r="F20" s="5">
        <v>1.4930361978607911</v>
      </c>
    </row>
    <row r="21" spans="1:16" x14ac:dyDescent="0.2">
      <c r="A21" s="3" t="s">
        <v>59</v>
      </c>
      <c r="B21">
        <v>20</v>
      </c>
      <c r="C21" s="5">
        <v>50.75</v>
      </c>
      <c r="D21" s="5">
        <v>56.30263157894737</v>
      </c>
      <c r="E21" s="5">
        <v>7.5035079515482206</v>
      </c>
      <c r="F21" s="5">
        <v>1.6778353849372019</v>
      </c>
    </row>
    <row r="22" spans="1:16" ht="18.600000000000001" customHeight="1" x14ac:dyDescent="0.2">
      <c r="K22" s="35" t="s">
        <v>52</v>
      </c>
      <c r="L22" s="35"/>
      <c r="M22" s="34"/>
      <c r="N22" s="34" t="s">
        <v>179</v>
      </c>
      <c r="O22" s="34"/>
      <c r="P22" s="34"/>
    </row>
    <row r="23" spans="1:16" ht="18.600000000000001" customHeight="1" x14ac:dyDescent="0.2">
      <c r="A23" t="s">
        <v>52</v>
      </c>
      <c r="K23" s="36" t="s">
        <v>53</v>
      </c>
      <c r="L23" s="36" t="s">
        <v>199</v>
      </c>
      <c r="M23" s="34"/>
      <c r="N23" s="35"/>
      <c r="O23" s="36" t="s">
        <v>71</v>
      </c>
      <c r="P23" s="36" t="s">
        <v>199</v>
      </c>
    </row>
    <row r="24" spans="1:16" ht="18.600000000000001" customHeight="1" x14ac:dyDescent="0.2">
      <c r="A24" t="s">
        <v>53</v>
      </c>
      <c r="B24" t="s">
        <v>54</v>
      </c>
      <c r="C24" t="s">
        <v>55</v>
      </c>
      <c r="D24" t="s">
        <v>43</v>
      </c>
      <c r="K24" s="38">
        <v>1.1877724143303448</v>
      </c>
      <c r="L24" s="38">
        <v>0.70684420785925817</v>
      </c>
      <c r="M24" s="34"/>
      <c r="N24" s="36" t="s">
        <v>70</v>
      </c>
      <c r="O24" s="38">
        <v>2.0490228341382255</v>
      </c>
      <c r="P24" s="38">
        <v>4.5947611010837726E-2</v>
      </c>
    </row>
    <row r="25" spans="1:16" ht="18.600000000000001" customHeight="1" x14ac:dyDescent="0.2">
      <c r="A25" s="4">
        <v>1.1877724143303448</v>
      </c>
      <c r="B25">
        <v>29</v>
      </c>
      <c r="C25">
        <v>19</v>
      </c>
      <c r="D25" s="37">
        <v>0.70684420785925817</v>
      </c>
      <c r="K25" s="34"/>
      <c r="L25" s="34"/>
      <c r="M25" s="34"/>
      <c r="N25" s="36" t="s">
        <v>68</v>
      </c>
      <c r="O25" s="38">
        <v>2.0852354697024733</v>
      </c>
      <c r="P25" s="38">
        <v>4.2985629332506173E-2</v>
      </c>
    </row>
    <row r="26" spans="1:16" ht="14.4" x14ac:dyDescent="0.2">
      <c r="N26" s="34"/>
      <c r="O26" s="32"/>
    </row>
    <row r="27" spans="1:16" ht="14.4" x14ac:dyDescent="0.2">
      <c r="A27" t="s">
        <v>60</v>
      </c>
      <c r="O27" s="32"/>
    </row>
    <row r="28" spans="1:16" ht="14.4" x14ac:dyDescent="0.2">
      <c r="B28" t="s">
        <v>64</v>
      </c>
      <c r="D28" t="s">
        <v>65</v>
      </c>
      <c r="O28" s="33"/>
    </row>
    <row r="29" spans="1:16" x14ac:dyDescent="0.2">
      <c r="A29" t="s">
        <v>61</v>
      </c>
      <c r="B29" t="s">
        <v>62</v>
      </c>
      <c r="C29" t="s">
        <v>63</v>
      </c>
      <c r="D29" t="s">
        <v>62</v>
      </c>
      <c r="E29" t="s">
        <v>63</v>
      </c>
      <c r="O29" s="6"/>
    </row>
    <row r="30" spans="1:16" x14ac:dyDescent="0.2">
      <c r="A30" s="4">
        <v>4.68333333333333</v>
      </c>
      <c r="B30" s="4">
        <v>0.60369914201050723</v>
      </c>
      <c r="C30" s="4">
        <v>0.59150194243269716</v>
      </c>
      <c r="D30" s="4">
        <v>0.55431314376531271</v>
      </c>
      <c r="E30" s="4">
        <v>0.54311374397721213</v>
      </c>
      <c r="I30" s="31" t="s">
        <v>152</v>
      </c>
    </row>
    <row r="31" spans="1:16" x14ac:dyDescent="0.2">
      <c r="I31" s="31" t="s">
        <v>153</v>
      </c>
    </row>
    <row r="32" spans="1:16" x14ac:dyDescent="0.2">
      <c r="A32" t="s">
        <v>66</v>
      </c>
    </row>
    <row r="33" spans="1:6" x14ac:dyDescent="0.2">
      <c r="B33" t="s">
        <v>50</v>
      </c>
      <c r="C33" t="s">
        <v>51</v>
      </c>
    </row>
    <row r="34" spans="1:6" x14ac:dyDescent="0.2">
      <c r="A34" t="s">
        <v>67</v>
      </c>
      <c r="B34" s="4">
        <v>8.7741412806730201E-2</v>
      </c>
      <c r="C34" s="4">
        <v>9.2789252538599296</v>
      </c>
    </row>
    <row r="35" spans="1:6" x14ac:dyDescent="0.2">
      <c r="A35" t="s">
        <v>68</v>
      </c>
      <c r="B35" s="4">
        <v>0.15467230625573775</v>
      </c>
      <c r="C35" s="4">
        <v>9.2119943604109231</v>
      </c>
    </row>
    <row r="37" spans="1:6" x14ac:dyDescent="0.2">
      <c r="A37" t="s">
        <v>69</v>
      </c>
    </row>
    <row r="38" spans="1:6" x14ac:dyDescent="0.2">
      <c r="C38" t="s">
        <v>71</v>
      </c>
      <c r="D38" t="s">
        <v>42</v>
      </c>
      <c r="E38" t="s">
        <v>43</v>
      </c>
      <c r="F38" t="s">
        <v>44</v>
      </c>
    </row>
    <row r="39" spans="1:6" x14ac:dyDescent="0.2">
      <c r="A39" t="s">
        <v>72</v>
      </c>
      <c r="B39" t="s">
        <v>70</v>
      </c>
      <c r="C39" s="4">
        <v>2.0490228341382255</v>
      </c>
      <c r="D39">
        <v>48</v>
      </c>
      <c r="E39" s="37">
        <v>4.5947611010837726E-2</v>
      </c>
      <c r="F39" t="s">
        <v>174</v>
      </c>
    </row>
    <row r="40" spans="1:6" x14ac:dyDescent="0.2">
      <c r="B40" t="s">
        <v>68</v>
      </c>
      <c r="C40" s="4">
        <v>2.0852354697024733</v>
      </c>
      <c r="D40" s="4">
        <v>43.240226579218614</v>
      </c>
      <c r="E40" s="37">
        <v>4.2985629332506173E-2</v>
      </c>
      <c r="F40" t="s">
        <v>174</v>
      </c>
    </row>
    <row r="41" spans="1:6" x14ac:dyDescent="0.2">
      <c r="A41" t="s">
        <v>73</v>
      </c>
      <c r="B41" t="s">
        <v>70</v>
      </c>
      <c r="C41" s="4">
        <v>1.8814011977149738</v>
      </c>
      <c r="D41">
        <v>48</v>
      </c>
      <c r="E41" s="6">
        <v>6.5989609243310238E-2</v>
      </c>
    </row>
    <row r="42" spans="1:6" x14ac:dyDescent="0.2">
      <c r="B42" t="s">
        <v>68</v>
      </c>
      <c r="C42" s="4">
        <v>1.8788619818024197</v>
      </c>
      <c r="D42" s="4">
        <v>40.686330093766927</v>
      </c>
      <c r="E42" s="6">
        <v>6.7440540204204188E-2</v>
      </c>
    </row>
    <row r="44" spans="1:6" x14ac:dyDescent="0.2">
      <c r="A44" t="s">
        <v>74</v>
      </c>
    </row>
    <row r="45" spans="1:6" x14ac:dyDescent="0.2">
      <c r="C45" t="s">
        <v>75</v>
      </c>
    </row>
    <row r="46" spans="1:6" x14ac:dyDescent="0.2">
      <c r="A46" t="s">
        <v>72</v>
      </c>
      <c r="B46" t="s">
        <v>70</v>
      </c>
      <c r="C46" s="4">
        <v>0.51916961481085977</v>
      </c>
    </row>
    <row r="47" spans="1:6" x14ac:dyDescent="0.2">
      <c r="B47" t="s">
        <v>68</v>
      </c>
      <c r="C47" s="4">
        <v>0.53145319852363171</v>
      </c>
    </row>
    <row r="48" spans="1:6" x14ac:dyDescent="0.2">
      <c r="A48" t="s">
        <v>73</v>
      </c>
      <c r="B48" t="s">
        <v>70</v>
      </c>
      <c r="C48" s="4">
        <v>0.4538022000483426</v>
      </c>
    </row>
    <row r="49" spans="2:3" x14ac:dyDescent="0.2">
      <c r="B49" t="s">
        <v>68</v>
      </c>
      <c r="C49" s="4">
        <v>0.4501401737857943</v>
      </c>
    </row>
  </sheetData>
  <sortState xmlns:xlrd2="http://schemas.microsoft.com/office/spreadsheetml/2017/richdata2" ref="A8:D15">
    <sortCondition ref="D8"/>
    <sortCondition ref="C8"/>
  </sortState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C20F-BCEE-4AE5-82FF-709EFF677928}">
  <dimension ref="A1:H39"/>
  <sheetViews>
    <sheetView workbookViewId="0"/>
  </sheetViews>
  <sheetFormatPr defaultRowHeight="13.2" x14ac:dyDescent="0.2"/>
  <cols>
    <col min="1" max="1" width="9.5546875" bestFit="1" customWidth="1"/>
  </cols>
  <sheetData>
    <row r="1" spans="1:2" x14ac:dyDescent="0.2">
      <c r="A1" t="s">
        <v>14</v>
      </c>
    </row>
    <row r="3" spans="1:2" x14ac:dyDescent="0.2">
      <c r="A3" s="3" t="s">
        <v>142</v>
      </c>
    </row>
    <row r="4" spans="1:2" x14ac:dyDescent="0.2">
      <c r="A4" s="3" t="s">
        <v>16</v>
      </c>
    </row>
    <row r="5" spans="1:2" x14ac:dyDescent="0.2">
      <c r="A5" s="3" t="s">
        <v>149</v>
      </c>
    </row>
    <row r="6" spans="1:2" x14ac:dyDescent="0.2">
      <c r="A6" s="3" t="s">
        <v>17</v>
      </c>
      <c r="B6" t="s">
        <v>150</v>
      </c>
    </row>
    <row r="7" spans="1:2" x14ac:dyDescent="0.2">
      <c r="A7" s="3" t="s">
        <v>33</v>
      </c>
    </row>
    <row r="8" spans="1:2" hidden="1" x14ac:dyDescent="0.2">
      <c r="A8" s="3" t="s">
        <v>19</v>
      </c>
      <c r="B8" s="3" t="s">
        <v>151</v>
      </c>
    </row>
    <row r="9" spans="1:2" hidden="1" x14ac:dyDescent="0.2">
      <c r="A9" s="3" t="s">
        <v>20</v>
      </c>
      <c r="B9" s="3" t="s">
        <v>18</v>
      </c>
    </row>
    <row r="10" spans="1:2" hidden="1" x14ac:dyDescent="0.2">
      <c r="A10" s="3" t="s">
        <v>32</v>
      </c>
      <c r="B10" s="3" t="s">
        <v>18</v>
      </c>
    </row>
    <row r="11" spans="1:2" hidden="1" x14ac:dyDescent="0.2">
      <c r="A11" s="3" t="s">
        <v>21</v>
      </c>
      <c r="B11" s="3" t="s">
        <v>18</v>
      </c>
    </row>
    <row r="12" spans="1:2" hidden="1" x14ac:dyDescent="0.2">
      <c r="A12" s="3" t="s">
        <v>145</v>
      </c>
      <c r="B12" s="3" t="s">
        <v>18</v>
      </c>
    </row>
    <row r="13" spans="1:2" hidden="1" x14ac:dyDescent="0.2">
      <c r="A13" s="3" t="s">
        <v>146</v>
      </c>
      <c r="B13" s="3" t="s">
        <v>143</v>
      </c>
    </row>
    <row r="14" spans="1:2" hidden="1" x14ac:dyDescent="0.2">
      <c r="A14" s="3" t="s">
        <v>147</v>
      </c>
      <c r="B14" s="3" t="s">
        <v>144</v>
      </c>
    </row>
    <row r="15" spans="1:2" hidden="1" x14ac:dyDescent="0.2"/>
    <row r="17" spans="1:6" x14ac:dyDescent="0.2">
      <c r="A17" t="s">
        <v>23</v>
      </c>
    </row>
    <row r="18" spans="1:6" x14ac:dyDescent="0.2">
      <c r="A18" t="s">
        <v>24</v>
      </c>
      <c r="B18" s="3" t="s">
        <v>34</v>
      </c>
    </row>
    <row r="19" spans="1:6" x14ac:dyDescent="0.2">
      <c r="A19" t="s">
        <v>25</v>
      </c>
      <c r="B19">
        <v>50</v>
      </c>
    </row>
    <row r="20" spans="1:6" x14ac:dyDescent="0.2">
      <c r="A20" t="s">
        <v>26</v>
      </c>
      <c r="B20" s="4">
        <v>66.8</v>
      </c>
    </row>
    <row r="21" spans="1:6" x14ac:dyDescent="0.2">
      <c r="A21" t="s">
        <v>27</v>
      </c>
      <c r="B21" s="4">
        <v>39.306122448979615</v>
      </c>
    </row>
    <row r="22" spans="1:6" x14ac:dyDescent="0.2">
      <c r="A22" t="s">
        <v>28</v>
      </c>
      <c r="B22" s="4">
        <v>6.2694595021404851</v>
      </c>
    </row>
    <row r="23" spans="1:6" x14ac:dyDescent="0.2">
      <c r="A23" t="s">
        <v>29</v>
      </c>
      <c r="B23" s="4">
        <v>51</v>
      </c>
    </row>
    <row r="24" spans="1:6" x14ac:dyDescent="0.2">
      <c r="A24" t="s">
        <v>30</v>
      </c>
      <c r="B24" s="4">
        <v>81</v>
      </c>
    </row>
    <row r="25" spans="1:6" x14ac:dyDescent="0.2">
      <c r="A25" t="s">
        <v>31</v>
      </c>
      <c r="B25" s="4">
        <v>9.3854184163779719E-2</v>
      </c>
    </row>
    <row r="26" spans="1:6" x14ac:dyDescent="0.2">
      <c r="B26" s="4"/>
    </row>
    <row r="27" spans="1:6" x14ac:dyDescent="0.2">
      <c r="A27" t="s">
        <v>35</v>
      </c>
      <c r="D27" t="s">
        <v>148</v>
      </c>
    </row>
    <row r="28" spans="1:6" x14ac:dyDescent="0.2">
      <c r="A28" t="s">
        <v>36</v>
      </c>
      <c r="B28" t="s">
        <v>37</v>
      </c>
      <c r="C28" t="s">
        <v>38</v>
      </c>
      <c r="D28" t="s">
        <v>39</v>
      </c>
      <c r="F28" t="s">
        <v>40</v>
      </c>
    </row>
    <row r="29" spans="1:6" x14ac:dyDescent="0.2">
      <c r="A29" s="5">
        <v>30</v>
      </c>
      <c r="B29">
        <v>0</v>
      </c>
      <c r="C29" s="4">
        <v>0</v>
      </c>
      <c r="D29" s="4">
        <v>0</v>
      </c>
      <c r="F29">
        <v>0</v>
      </c>
    </row>
    <row r="30" spans="1:6" x14ac:dyDescent="0.2">
      <c r="A30" s="5">
        <v>35</v>
      </c>
      <c r="B30">
        <v>0</v>
      </c>
      <c r="C30" s="4">
        <v>0</v>
      </c>
      <c r="D30" s="4">
        <v>0</v>
      </c>
    </row>
    <row r="31" spans="1:6" x14ac:dyDescent="0.2">
      <c r="A31" s="5">
        <v>40</v>
      </c>
      <c r="B31">
        <v>0</v>
      </c>
      <c r="C31" s="4">
        <v>0</v>
      </c>
      <c r="D31" s="4">
        <v>0</v>
      </c>
    </row>
    <row r="32" spans="1:6" x14ac:dyDescent="0.2">
      <c r="A32" s="5">
        <v>45</v>
      </c>
      <c r="B32">
        <v>0</v>
      </c>
      <c r="C32" s="4">
        <v>0</v>
      </c>
      <c r="D32" s="4">
        <v>0</v>
      </c>
    </row>
    <row r="33" spans="1:8" x14ac:dyDescent="0.2">
      <c r="A33" s="5">
        <v>50</v>
      </c>
      <c r="B33">
        <v>2</v>
      </c>
      <c r="C33" s="4">
        <v>0.04</v>
      </c>
      <c r="D33" s="4">
        <v>0.04</v>
      </c>
    </row>
    <row r="34" spans="1:8" x14ac:dyDescent="0.2">
      <c r="A34" s="5">
        <v>55</v>
      </c>
      <c r="B34">
        <v>4</v>
      </c>
      <c r="C34" s="4">
        <v>0.08</v>
      </c>
      <c r="D34" s="4">
        <v>0.12</v>
      </c>
      <c r="H34" s="31" t="s">
        <v>152</v>
      </c>
    </row>
    <row r="35" spans="1:8" x14ac:dyDescent="0.2">
      <c r="A35" s="5">
        <v>60</v>
      </c>
      <c r="B35">
        <v>7</v>
      </c>
      <c r="C35" s="4">
        <v>0.14000000000000001</v>
      </c>
      <c r="D35" s="4">
        <v>0.26</v>
      </c>
      <c r="H35" s="31" t="s">
        <v>153</v>
      </c>
    </row>
    <row r="36" spans="1:8" x14ac:dyDescent="0.2">
      <c r="A36" s="5">
        <v>65</v>
      </c>
      <c r="B36">
        <v>19</v>
      </c>
      <c r="C36" s="4">
        <v>0.38</v>
      </c>
      <c r="D36" s="4">
        <v>0.64</v>
      </c>
    </row>
    <row r="37" spans="1:8" x14ac:dyDescent="0.2">
      <c r="A37" s="5">
        <v>70</v>
      </c>
      <c r="B37">
        <v>14</v>
      </c>
      <c r="C37" s="4">
        <v>0.28000000000000003</v>
      </c>
      <c r="D37" s="4">
        <v>0.92</v>
      </c>
    </row>
    <row r="38" spans="1:8" x14ac:dyDescent="0.2">
      <c r="A38" s="5">
        <v>75</v>
      </c>
      <c r="B38">
        <v>3</v>
      </c>
      <c r="C38" s="4">
        <v>0.06</v>
      </c>
      <c r="D38" s="4">
        <v>0.98000000000000009</v>
      </c>
    </row>
    <row r="39" spans="1:8" x14ac:dyDescent="0.2">
      <c r="A39" s="5">
        <v>80</v>
      </c>
      <c r="B39">
        <v>1</v>
      </c>
      <c r="C39" s="4">
        <v>0.02</v>
      </c>
      <c r="D39" s="4">
        <v>1</v>
      </c>
    </row>
  </sheetData>
  <sortState xmlns:xlrd2="http://schemas.microsoft.com/office/spreadsheetml/2017/richdata2" ref="A8:D14">
    <sortCondition ref="D8"/>
    <sortCondition ref="C8"/>
  </sortState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42E7-9CF8-4EF0-911B-69DDEA3F5A32}">
  <dimension ref="A1:H29"/>
  <sheetViews>
    <sheetView workbookViewId="0"/>
  </sheetViews>
  <sheetFormatPr defaultRowHeight="13.2" x14ac:dyDescent="0.2"/>
  <sheetData>
    <row r="1" spans="1:6" x14ac:dyDescent="0.2">
      <c r="A1" t="s">
        <v>46</v>
      </c>
    </row>
    <row r="3" spans="1:6" x14ac:dyDescent="0.2">
      <c r="A3" s="3" t="s">
        <v>142</v>
      </c>
    </row>
    <row r="4" spans="1:6" x14ac:dyDescent="0.2">
      <c r="A4" s="3" t="s">
        <v>16</v>
      </c>
    </row>
    <row r="5" spans="1:6" x14ac:dyDescent="0.2">
      <c r="A5" s="3" t="s">
        <v>191</v>
      </c>
    </row>
    <row r="6" spans="1:6" x14ac:dyDescent="0.2">
      <c r="A6" s="3" t="s">
        <v>17</v>
      </c>
      <c r="B6" t="s">
        <v>192</v>
      </c>
    </row>
    <row r="7" spans="1:6" x14ac:dyDescent="0.2">
      <c r="A7" s="3" t="s">
        <v>198</v>
      </c>
    </row>
    <row r="8" spans="1:6" hidden="1" x14ac:dyDescent="0.2">
      <c r="A8" s="3" t="s">
        <v>195</v>
      </c>
      <c r="B8" s="3" t="s">
        <v>193</v>
      </c>
    </row>
    <row r="9" spans="1:6" hidden="1" x14ac:dyDescent="0.2">
      <c r="A9" s="3" t="s">
        <v>196</v>
      </c>
      <c r="B9" s="3" t="s">
        <v>194</v>
      </c>
    </row>
    <row r="10" spans="1:6" hidden="1" x14ac:dyDescent="0.2">
      <c r="A10" s="3" t="s">
        <v>197</v>
      </c>
      <c r="B10" s="3" t="s">
        <v>18</v>
      </c>
    </row>
    <row r="11" spans="1:6" hidden="1" x14ac:dyDescent="0.2">
      <c r="A11" s="3" t="s">
        <v>49</v>
      </c>
      <c r="B11" s="3" t="s">
        <v>48</v>
      </c>
    </row>
    <row r="12" spans="1:6" hidden="1" x14ac:dyDescent="0.2"/>
    <row r="14" spans="1:6" x14ac:dyDescent="0.2">
      <c r="A14" t="s">
        <v>23</v>
      </c>
    </row>
    <row r="15" spans="1:6" x14ac:dyDescent="0.2">
      <c r="A15" t="s">
        <v>24</v>
      </c>
      <c r="B15" t="s">
        <v>25</v>
      </c>
      <c r="C15" t="s">
        <v>26</v>
      </c>
      <c r="D15" t="s">
        <v>27</v>
      </c>
      <c r="E15" t="s">
        <v>28</v>
      </c>
      <c r="F15" t="s">
        <v>47</v>
      </c>
    </row>
    <row r="16" spans="1:6" x14ac:dyDescent="0.2">
      <c r="A16" s="3" t="s">
        <v>184</v>
      </c>
      <c r="B16">
        <v>30</v>
      </c>
      <c r="C16" s="5">
        <v>65.833333333333329</v>
      </c>
      <c r="D16" s="5">
        <v>36.833333333333343</v>
      </c>
      <c r="E16" s="5">
        <v>6.0690471520110423</v>
      </c>
      <c r="F16" s="5">
        <v>1.1080513425729777</v>
      </c>
    </row>
    <row r="17" spans="1:8" x14ac:dyDescent="0.2">
      <c r="A17" s="3" t="s">
        <v>185</v>
      </c>
      <c r="B17">
        <v>20</v>
      </c>
      <c r="C17" s="5">
        <v>68.25</v>
      </c>
      <c r="D17" s="5">
        <v>41.460526315789473</v>
      </c>
      <c r="E17" s="5">
        <v>6.4389848824010665</v>
      </c>
      <c r="F17" s="5">
        <v>1.4398007903142274</v>
      </c>
    </row>
    <row r="19" spans="1:8" x14ac:dyDescent="0.2">
      <c r="A19" t="s">
        <v>186</v>
      </c>
    </row>
    <row r="20" spans="1:8" x14ac:dyDescent="0.2">
      <c r="A20" t="s">
        <v>187</v>
      </c>
      <c r="B20" t="s">
        <v>188</v>
      </c>
    </row>
    <row r="21" spans="1:8" x14ac:dyDescent="0.2">
      <c r="A21" s="4">
        <v>1.1256251488449627</v>
      </c>
      <c r="B21" s="4">
        <v>1.1256251488449627</v>
      </c>
    </row>
    <row r="22" spans="1:8" x14ac:dyDescent="0.2">
      <c r="H22" s="31" t="s">
        <v>152</v>
      </c>
    </row>
    <row r="23" spans="1:8" x14ac:dyDescent="0.2">
      <c r="A23" t="s">
        <v>189</v>
      </c>
      <c r="H23" s="31" t="s">
        <v>153</v>
      </c>
    </row>
    <row r="24" spans="1:8" x14ac:dyDescent="0.2">
      <c r="A24" t="s">
        <v>50</v>
      </c>
      <c r="B24" t="s">
        <v>51</v>
      </c>
    </row>
    <row r="25" spans="1:8" x14ac:dyDescent="0.2">
      <c r="A25" s="4">
        <v>0.50447647086001202</v>
      </c>
      <c r="B25" s="4">
        <v>2.5115779404979133</v>
      </c>
    </row>
    <row r="27" spans="1:8" x14ac:dyDescent="0.2">
      <c r="A27" t="s">
        <v>52</v>
      </c>
    </row>
    <row r="28" spans="1:8" x14ac:dyDescent="0.2">
      <c r="A28" t="s">
        <v>53</v>
      </c>
      <c r="B28" t="s">
        <v>54</v>
      </c>
      <c r="C28" t="s">
        <v>55</v>
      </c>
      <c r="D28" t="s">
        <v>43</v>
      </c>
      <c r="E28" t="s">
        <v>190</v>
      </c>
    </row>
    <row r="29" spans="1:8" x14ac:dyDescent="0.2">
      <c r="A29" s="4">
        <v>1.1256251488449627</v>
      </c>
      <c r="B29">
        <v>19</v>
      </c>
      <c r="C29">
        <v>29</v>
      </c>
      <c r="D29" s="37">
        <v>0.75599015356450139</v>
      </c>
      <c r="E29" s="4">
        <v>8.9480662252328869E-2</v>
      </c>
    </row>
  </sheetData>
  <sortState xmlns:xlrd2="http://schemas.microsoft.com/office/spreadsheetml/2017/richdata2" ref="A8:D11">
    <sortCondition ref="D8"/>
    <sortCondition ref="C8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BAF7-852B-4F10-920A-CE7EBC9797C5}">
  <dimension ref="A1:H44"/>
  <sheetViews>
    <sheetView workbookViewId="0"/>
  </sheetViews>
  <sheetFormatPr defaultRowHeight="13.2" x14ac:dyDescent="0.2"/>
  <sheetData>
    <row r="1" spans="1:2" x14ac:dyDescent="0.2">
      <c r="A1" t="s">
        <v>56</v>
      </c>
    </row>
    <row r="3" spans="1:2" x14ac:dyDescent="0.2">
      <c r="A3" s="3" t="s">
        <v>142</v>
      </c>
    </row>
    <row r="4" spans="1:2" x14ac:dyDescent="0.2">
      <c r="A4" s="3" t="s">
        <v>16</v>
      </c>
    </row>
    <row r="5" spans="1:2" x14ac:dyDescent="0.2">
      <c r="A5" s="3" t="s">
        <v>181</v>
      </c>
    </row>
    <row r="6" spans="1:2" x14ac:dyDescent="0.2">
      <c r="A6" s="3" t="s">
        <v>17</v>
      </c>
      <c r="B6" t="s">
        <v>182</v>
      </c>
    </row>
    <row r="7" spans="1:2" x14ac:dyDescent="0.2">
      <c r="A7" s="3" t="s">
        <v>33</v>
      </c>
    </row>
    <row r="8" spans="1:2" hidden="1" x14ac:dyDescent="0.2">
      <c r="A8" s="3" t="s">
        <v>79</v>
      </c>
      <c r="B8" s="3" t="s">
        <v>178</v>
      </c>
    </row>
    <row r="9" spans="1:2" hidden="1" x14ac:dyDescent="0.2">
      <c r="A9" s="3" t="s">
        <v>80</v>
      </c>
      <c r="B9" s="3" t="s">
        <v>76</v>
      </c>
    </row>
    <row r="10" spans="1:2" hidden="1" x14ac:dyDescent="0.2">
      <c r="A10" s="3" t="s">
        <v>81</v>
      </c>
      <c r="B10" s="3" t="s">
        <v>183</v>
      </c>
    </row>
    <row r="11" spans="1:2" hidden="1" x14ac:dyDescent="0.2">
      <c r="A11" s="3" t="s">
        <v>82</v>
      </c>
      <c r="B11" s="3" t="s">
        <v>18</v>
      </c>
    </row>
    <row r="12" spans="1:2" hidden="1" x14ac:dyDescent="0.2">
      <c r="A12" s="3" t="s">
        <v>78</v>
      </c>
      <c r="B12" s="3" t="s">
        <v>18</v>
      </c>
    </row>
    <row r="13" spans="1:2" hidden="1" x14ac:dyDescent="0.2">
      <c r="A13" s="3" t="s">
        <v>77</v>
      </c>
      <c r="B13" s="3" t="s">
        <v>18</v>
      </c>
    </row>
    <row r="14" spans="1:2" hidden="1" x14ac:dyDescent="0.2">
      <c r="A14" s="3" t="s">
        <v>49</v>
      </c>
      <c r="B14" s="3" t="s">
        <v>48</v>
      </c>
    </row>
    <row r="15" spans="1:2" hidden="1" x14ac:dyDescent="0.2"/>
    <row r="17" spans="1:8" x14ac:dyDescent="0.2">
      <c r="A17" t="s">
        <v>180</v>
      </c>
    </row>
    <row r="18" spans="1:8" x14ac:dyDescent="0.2">
      <c r="A18" s="3" t="s">
        <v>57</v>
      </c>
      <c r="B18" t="s">
        <v>25</v>
      </c>
      <c r="C18" t="s">
        <v>26</v>
      </c>
      <c r="D18" t="s">
        <v>27</v>
      </c>
      <c r="E18" t="s">
        <v>28</v>
      </c>
      <c r="F18" t="s">
        <v>47</v>
      </c>
    </row>
    <row r="19" spans="1:8" x14ac:dyDescent="0.2">
      <c r="A19" s="3" t="s">
        <v>58</v>
      </c>
      <c r="B19">
        <v>30</v>
      </c>
      <c r="C19" s="5">
        <v>65.833333333333329</v>
      </c>
      <c r="D19" s="5">
        <v>36.833333333333343</v>
      </c>
      <c r="E19" s="5">
        <v>6.0690471520110423</v>
      </c>
      <c r="F19" s="5">
        <v>1.1080513425729777</v>
      </c>
    </row>
    <row r="20" spans="1:8" x14ac:dyDescent="0.2">
      <c r="A20" s="3" t="s">
        <v>59</v>
      </c>
      <c r="B20">
        <v>20</v>
      </c>
      <c r="C20" s="5">
        <v>68.25</v>
      </c>
      <c r="D20" s="5">
        <v>41.460526315789473</v>
      </c>
      <c r="E20" s="5">
        <v>6.4389848824010665</v>
      </c>
      <c r="F20" s="5">
        <v>1.4398007903142274</v>
      </c>
    </row>
    <row r="22" spans="1:8" x14ac:dyDescent="0.2">
      <c r="A22" t="s">
        <v>60</v>
      </c>
    </row>
    <row r="23" spans="1:8" x14ac:dyDescent="0.2">
      <c r="B23" t="s">
        <v>64</v>
      </c>
      <c r="D23" t="s">
        <v>65</v>
      </c>
    </row>
    <row r="24" spans="1:8" x14ac:dyDescent="0.2">
      <c r="A24" t="s">
        <v>61</v>
      </c>
      <c r="B24" t="s">
        <v>62</v>
      </c>
      <c r="C24" t="s">
        <v>63</v>
      </c>
      <c r="D24" t="s">
        <v>62</v>
      </c>
      <c r="E24" t="s">
        <v>63</v>
      </c>
      <c r="H24" s="31" t="s">
        <v>152</v>
      </c>
    </row>
    <row r="25" spans="1:8" x14ac:dyDescent="0.2">
      <c r="A25" s="4">
        <v>2.4166666666666714</v>
      </c>
      <c r="B25" s="4">
        <v>0.39666375435100676</v>
      </c>
      <c r="C25" s="4">
        <v>0.38864951904666289</v>
      </c>
      <c r="D25" s="4">
        <v>0.45817167711882972</v>
      </c>
      <c r="E25" s="4">
        <v>0.44891472941453586</v>
      </c>
      <c r="H25" s="31" t="s">
        <v>153</v>
      </c>
    </row>
    <row r="27" spans="1:8" x14ac:dyDescent="0.2">
      <c r="A27" t="s">
        <v>66</v>
      </c>
    </row>
    <row r="28" spans="1:8" x14ac:dyDescent="0.2">
      <c r="B28" t="s">
        <v>50</v>
      </c>
      <c r="C28" t="s">
        <v>51</v>
      </c>
    </row>
    <row r="29" spans="1:8" x14ac:dyDescent="0.2">
      <c r="A29" t="s">
        <v>67</v>
      </c>
      <c r="B29" s="4">
        <v>-1.1924521525108769</v>
      </c>
      <c r="C29" s="4">
        <v>6.0257854858442199</v>
      </c>
    </row>
    <row r="30" spans="1:8" x14ac:dyDescent="0.2">
      <c r="A30" t="s">
        <v>68</v>
      </c>
      <c r="B30" s="4">
        <v>-1.2576746511600907</v>
      </c>
      <c r="C30" s="4">
        <v>6.0910079844934337</v>
      </c>
    </row>
    <row r="32" spans="1:8" x14ac:dyDescent="0.2">
      <c r="A32" t="s">
        <v>69</v>
      </c>
    </row>
    <row r="33" spans="1:6" x14ac:dyDescent="0.2">
      <c r="C33" t="s">
        <v>71</v>
      </c>
      <c r="D33" t="s">
        <v>42</v>
      </c>
      <c r="E33" t="s">
        <v>43</v>
      </c>
      <c r="F33" t="s">
        <v>44</v>
      </c>
    </row>
    <row r="34" spans="1:6" x14ac:dyDescent="0.2">
      <c r="A34" t="s">
        <v>72</v>
      </c>
      <c r="B34" t="s">
        <v>70</v>
      </c>
      <c r="C34" s="4">
        <v>1.3463214266520565</v>
      </c>
      <c r="D34">
        <v>48</v>
      </c>
      <c r="E34" s="37">
        <v>0.18452260860924979</v>
      </c>
    </row>
    <row r="35" spans="1:6" x14ac:dyDescent="0.2">
      <c r="B35" t="s">
        <v>68</v>
      </c>
      <c r="C35" s="4">
        <v>1.3301691684178607</v>
      </c>
      <c r="D35" s="4">
        <v>39.168987847238064</v>
      </c>
      <c r="E35" s="37">
        <v>0.1911561211259705</v>
      </c>
    </row>
    <row r="36" spans="1:6" x14ac:dyDescent="0.2">
      <c r="A36" t="s">
        <v>73</v>
      </c>
      <c r="B36" t="s">
        <v>70</v>
      </c>
      <c r="C36" s="4">
        <v>1.5550862392240217</v>
      </c>
      <c r="D36">
        <v>48</v>
      </c>
      <c r="E36" s="6">
        <v>0.12649496984794623</v>
      </c>
    </row>
    <row r="37" spans="1:6" x14ac:dyDescent="0.2">
      <c r="B37" t="s">
        <v>68</v>
      </c>
      <c r="C37" s="4">
        <v>1.5783303039975705</v>
      </c>
      <c r="D37" s="4">
        <v>42.891884336083734</v>
      </c>
      <c r="E37" s="6">
        <v>0.12183735730735717</v>
      </c>
    </row>
    <row r="39" spans="1:6" x14ac:dyDescent="0.2">
      <c r="A39" t="s">
        <v>74</v>
      </c>
    </row>
    <row r="40" spans="1:6" x14ac:dyDescent="0.2">
      <c r="C40" t="s">
        <v>75</v>
      </c>
    </row>
    <row r="41" spans="1:6" x14ac:dyDescent="0.2">
      <c r="A41" t="s">
        <v>72</v>
      </c>
      <c r="B41" t="s">
        <v>70</v>
      </c>
      <c r="C41" s="4">
        <v>0.26144041115345651</v>
      </c>
    </row>
    <row r="42" spans="1:6" x14ac:dyDescent="0.2">
      <c r="B42" t="s">
        <v>68</v>
      </c>
      <c r="C42" s="4">
        <v>0.25445141686987927</v>
      </c>
    </row>
    <row r="43" spans="1:6" x14ac:dyDescent="0.2">
      <c r="A43" t="s">
        <v>73</v>
      </c>
      <c r="B43" t="s">
        <v>70</v>
      </c>
      <c r="C43" s="4">
        <v>0.33168206887454588</v>
      </c>
    </row>
    <row r="44" spans="1:6" x14ac:dyDescent="0.2">
      <c r="B44" t="s">
        <v>68</v>
      </c>
      <c r="C44" s="4">
        <v>0.33859491563098709</v>
      </c>
    </row>
  </sheetData>
  <sortState xmlns:xlrd2="http://schemas.microsoft.com/office/spreadsheetml/2017/richdata2" ref="A8:D14">
    <sortCondition ref="D8"/>
    <sortCondition ref="C8"/>
  </sortState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542E-B732-42E9-8366-693BF2160FFB}">
  <dimension ref="A1:H36"/>
  <sheetViews>
    <sheetView workbookViewId="0"/>
  </sheetViews>
  <sheetFormatPr defaultRowHeight="13.2" x14ac:dyDescent="0.2"/>
  <cols>
    <col min="1" max="1" width="9.5546875" bestFit="1" customWidth="1"/>
  </cols>
  <sheetData>
    <row r="1" spans="1:2" x14ac:dyDescent="0.2">
      <c r="A1" t="s">
        <v>14</v>
      </c>
    </row>
    <row r="3" spans="1:2" x14ac:dyDescent="0.2">
      <c r="A3" s="3" t="s">
        <v>142</v>
      </c>
    </row>
    <row r="4" spans="1:2" x14ac:dyDescent="0.2">
      <c r="A4" s="3" t="s">
        <v>16</v>
      </c>
    </row>
    <row r="5" spans="1:2" x14ac:dyDescent="0.2">
      <c r="A5" s="3" t="s">
        <v>154</v>
      </c>
    </row>
    <row r="6" spans="1:2" x14ac:dyDescent="0.2">
      <c r="A6" s="3" t="s">
        <v>17</v>
      </c>
      <c r="B6" t="s">
        <v>155</v>
      </c>
    </row>
    <row r="7" spans="1:2" x14ac:dyDescent="0.2">
      <c r="A7" s="3" t="s">
        <v>33</v>
      </c>
    </row>
    <row r="8" spans="1:2" hidden="1" x14ac:dyDescent="0.2">
      <c r="A8" s="3" t="s">
        <v>19</v>
      </c>
      <c r="B8" s="3" t="s">
        <v>156</v>
      </c>
    </row>
    <row r="9" spans="1:2" hidden="1" x14ac:dyDescent="0.2">
      <c r="A9" s="3" t="s">
        <v>20</v>
      </c>
      <c r="B9" s="3" t="s">
        <v>18</v>
      </c>
    </row>
    <row r="10" spans="1:2" hidden="1" x14ac:dyDescent="0.2">
      <c r="A10" s="3" t="s">
        <v>32</v>
      </c>
      <c r="B10" s="3" t="s">
        <v>18</v>
      </c>
    </row>
    <row r="11" spans="1:2" hidden="1" x14ac:dyDescent="0.2">
      <c r="A11" s="3" t="s">
        <v>21</v>
      </c>
      <c r="B11" s="3" t="s">
        <v>18</v>
      </c>
    </row>
    <row r="12" spans="1:2" hidden="1" x14ac:dyDescent="0.2">
      <c r="A12" s="3" t="s">
        <v>145</v>
      </c>
      <c r="B12" s="3" t="s">
        <v>18</v>
      </c>
    </row>
    <row r="13" spans="1:2" hidden="1" x14ac:dyDescent="0.2">
      <c r="A13" s="3" t="s">
        <v>146</v>
      </c>
      <c r="B13" s="3" t="s">
        <v>157</v>
      </c>
    </row>
    <row r="14" spans="1:2" hidden="1" x14ac:dyDescent="0.2">
      <c r="A14" s="3" t="s">
        <v>147</v>
      </c>
      <c r="B14" s="3" t="s">
        <v>144</v>
      </c>
    </row>
    <row r="15" spans="1:2" hidden="1" x14ac:dyDescent="0.2"/>
    <row r="17" spans="1:8" x14ac:dyDescent="0.2">
      <c r="A17" t="s">
        <v>23</v>
      </c>
    </row>
    <row r="18" spans="1:8" x14ac:dyDescent="0.2">
      <c r="A18" t="s">
        <v>24</v>
      </c>
      <c r="B18" s="3" t="s">
        <v>158</v>
      </c>
    </row>
    <row r="19" spans="1:8" x14ac:dyDescent="0.2">
      <c r="A19" t="s">
        <v>25</v>
      </c>
      <c r="B19">
        <v>50</v>
      </c>
    </row>
    <row r="20" spans="1:8" x14ac:dyDescent="0.2">
      <c r="A20" t="s">
        <v>26</v>
      </c>
      <c r="B20" s="4">
        <v>53.56</v>
      </c>
    </row>
    <row r="21" spans="1:8" x14ac:dyDescent="0.2">
      <c r="A21" t="s">
        <v>27</v>
      </c>
      <c r="B21" s="4">
        <v>66.782040816326671</v>
      </c>
    </row>
    <row r="22" spans="1:8" x14ac:dyDescent="0.2">
      <c r="A22" t="s">
        <v>28</v>
      </c>
      <c r="B22" s="4">
        <v>8.1720279500456101</v>
      </c>
      <c r="H22" s="31" t="s">
        <v>152</v>
      </c>
    </row>
    <row r="23" spans="1:8" x14ac:dyDescent="0.2">
      <c r="A23" t="s">
        <v>29</v>
      </c>
      <c r="B23" s="4">
        <v>37</v>
      </c>
      <c r="H23" s="31" t="s">
        <v>153</v>
      </c>
    </row>
    <row r="24" spans="1:8" x14ac:dyDescent="0.2">
      <c r="A24" t="s">
        <v>30</v>
      </c>
      <c r="B24" s="4">
        <v>72</v>
      </c>
    </row>
    <row r="25" spans="1:8" x14ac:dyDescent="0.2">
      <c r="A25" t="s">
        <v>31</v>
      </c>
      <c r="B25" s="4">
        <v>0.15257707150944005</v>
      </c>
    </row>
    <row r="26" spans="1:8" x14ac:dyDescent="0.2">
      <c r="B26" s="4"/>
    </row>
    <row r="27" spans="1:8" x14ac:dyDescent="0.2">
      <c r="A27" t="s">
        <v>35</v>
      </c>
      <c r="D27" t="s">
        <v>148</v>
      </c>
    </row>
    <row r="28" spans="1:8" x14ac:dyDescent="0.2">
      <c r="A28" t="s">
        <v>36</v>
      </c>
      <c r="B28" t="s">
        <v>37</v>
      </c>
      <c r="C28" t="s">
        <v>38</v>
      </c>
      <c r="D28" t="s">
        <v>39</v>
      </c>
      <c r="F28" t="s">
        <v>40</v>
      </c>
    </row>
    <row r="29" spans="1:8" x14ac:dyDescent="0.2">
      <c r="A29" s="5">
        <v>35</v>
      </c>
      <c r="B29">
        <v>2</v>
      </c>
      <c r="C29" s="4">
        <v>0.04</v>
      </c>
      <c r="D29" s="4">
        <v>0.04</v>
      </c>
      <c r="F29">
        <v>0</v>
      </c>
    </row>
    <row r="30" spans="1:8" x14ac:dyDescent="0.2">
      <c r="A30" s="5">
        <v>40</v>
      </c>
      <c r="B30">
        <v>3</v>
      </c>
      <c r="C30" s="4">
        <v>0.06</v>
      </c>
      <c r="D30" s="4">
        <v>0.1</v>
      </c>
    </row>
    <row r="31" spans="1:8" x14ac:dyDescent="0.2">
      <c r="A31" s="5">
        <v>45</v>
      </c>
      <c r="B31">
        <v>11</v>
      </c>
      <c r="C31" s="4">
        <v>0.22</v>
      </c>
      <c r="D31" s="4">
        <v>0.32</v>
      </c>
    </row>
    <row r="32" spans="1:8" x14ac:dyDescent="0.2">
      <c r="A32" s="5">
        <v>50</v>
      </c>
      <c r="B32">
        <v>12</v>
      </c>
      <c r="C32" s="4">
        <v>0.24</v>
      </c>
      <c r="D32" s="4">
        <v>0.56000000000000005</v>
      </c>
    </row>
    <row r="33" spans="1:4" x14ac:dyDescent="0.2">
      <c r="A33" s="5">
        <v>55</v>
      </c>
      <c r="B33">
        <v>11</v>
      </c>
      <c r="C33" s="4">
        <v>0.22</v>
      </c>
      <c r="D33" s="4">
        <v>0.78</v>
      </c>
    </row>
    <row r="34" spans="1:4" x14ac:dyDescent="0.2">
      <c r="A34" s="5">
        <v>60</v>
      </c>
      <c r="B34">
        <v>6</v>
      </c>
      <c r="C34" s="4">
        <v>0.12</v>
      </c>
      <c r="D34" s="4">
        <v>0.9</v>
      </c>
    </row>
    <row r="35" spans="1:4" x14ac:dyDescent="0.2">
      <c r="A35" s="5">
        <v>65</v>
      </c>
      <c r="B35">
        <v>3</v>
      </c>
      <c r="C35" s="4">
        <v>0.06</v>
      </c>
      <c r="D35" s="4">
        <v>0.96000000000000008</v>
      </c>
    </row>
    <row r="36" spans="1:4" x14ac:dyDescent="0.2">
      <c r="A36" s="5">
        <v>70</v>
      </c>
      <c r="B36">
        <v>2</v>
      </c>
      <c r="C36" s="4">
        <v>0.04</v>
      </c>
      <c r="D36" s="4">
        <v>1</v>
      </c>
    </row>
  </sheetData>
  <sortState xmlns:xlrd2="http://schemas.microsoft.com/office/spreadsheetml/2017/richdata2" ref="A8:D14">
    <sortCondition ref="D8"/>
    <sortCondition ref="C8"/>
  </sortState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D29F-52EF-440E-AF6D-75B31C46DB54}">
  <dimension ref="A1:H40"/>
  <sheetViews>
    <sheetView workbookViewId="0"/>
  </sheetViews>
  <sheetFormatPr defaultRowHeight="13.2" x14ac:dyDescent="0.2"/>
  <cols>
    <col min="1" max="1" width="9.5546875" bestFit="1" customWidth="1"/>
  </cols>
  <sheetData>
    <row r="1" spans="1:2" x14ac:dyDescent="0.2">
      <c r="A1" t="s">
        <v>14</v>
      </c>
    </row>
    <row r="3" spans="1:2" x14ac:dyDescent="0.2">
      <c r="A3" s="3" t="s">
        <v>142</v>
      </c>
    </row>
    <row r="4" spans="1:2" x14ac:dyDescent="0.2">
      <c r="A4" s="3" t="s">
        <v>16</v>
      </c>
    </row>
    <row r="5" spans="1:2" x14ac:dyDescent="0.2">
      <c r="A5" s="3" t="s">
        <v>162</v>
      </c>
    </row>
    <row r="6" spans="1:2" x14ac:dyDescent="0.2">
      <c r="A6" s="3" t="s">
        <v>17</v>
      </c>
      <c r="B6" t="s">
        <v>159</v>
      </c>
    </row>
    <row r="7" spans="1:2" x14ac:dyDescent="0.2">
      <c r="A7" s="3" t="s">
        <v>33</v>
      </c>
    </row>
    <row r="8" spans="1:2" hidden="1" x14ac:dyDescent="0.2">
      <c r="A8" s="3" t="s">
        <v>19</v>
      </c>
      <c r="B8" s="3" t="s">
        <v>160</v>
      </c>
    </row>
    <row r="9" spans="1:2" hidden="1" x14ac:dyDescent="0.2">
      <c r="A9" s="3" t="s">
        <v>20</v>
      </c>
      <c r="B9" s="3" t="s">
        <v>18</v>
      </c>
    </row>
    <row r="10" spans="1:2" hidden="1" x14ac:dyDescent="0.2">
      <c r="A10" s="3" t="s">
        <v>32</v>
      </c>
      <c r="B10" s="3" t="s">
        <v>18</v>
      </c>
    </row>
    <row r="11" spans="1:2" hidden="1" x14ac:dyDescent="0.2">
      <c r="A11" s="3" t="s">
        <v>21</v>
      </c>
      <c r="B11" s="3" t="s">
        <v>18</v>
      </c>
    </row>
    <row r="12" spans="1:2" hidden="1" x14ac:dyDescent="0.2">
      <c r="A12" s="3" t="s">
        <v>145</v>
      </c>
      <c r="B12" s="3" t="s">
        <v>18</v>
      </c>
    </row>
    <row r="13" spans="1:2" hidden="1" x14ac:dyDescent="0.2">
      <c r="A13" s="3" t="s">
        <v>146</v>
      </c>
      <c r="B13" s="3" t="s">
        <v>163</v>
      </c>
    </row>
    <row r="14" spans="1:2" hidden="1" x14ac:dyDescent="0.2">
      <c r="A14" s="3" t="s">
        <v>147</v>
      </c>
      <c r="B14" s="3" t="s">
        <v>164</v>
      </c>
    </row>
    <row r="15" spans="1:2" hidden="1" x14ac:dyDescent="0.2"/>
    <row r="17" spans="1:8" x14ac:dyDescent="0.2">
      <c r="A17" t="s">
        <v>23</v>
      </c>
    </row>
    <row r="18" spans="1:8" x14ac:dyDescent="0.2">
      <c r="A18" t="s">
        <v>24</v>
      </c>
      <c r="B18" s="3" t="s">
        <v>161</v>
      </c>
    </row>
    <row r="19" spans="1:8" x14ac:dyDescent="0.2">
      <c r="A19" t="s">
        <v>25</v>
      </c>
      <c r="B19">
        <v>30</v>
      </c>
    </row>
    <row r="20" spans="1:8" x14ac:dyDescent="0.2">
      <c r="A20" t="s">
        <v>26</v>
      </c>
      <c r="B20" s="4">
        <v>30.416666666666664</v>
      </c>
    </row>
    <row r="21" spans="1:8" x14ac:dyDescent="0.2">
      <c r="A21" t="s">
        <v>27</v>
      </c>
      <c r="B21" s="4">
        <v>388.35936781609189</v>
      </c>
      <c r="H21" s="31" t="s">
        <v>152</v>
      </c>
    </row>
    <row r="22" spans="1:8" x14ac:dyDescent="0.2">
      <c r="A22" t="s">
        <v>28</v>
      </c>
      <c r="B22" s="4">
        <v>19.706835560690404</v>
      </c>
      <c r="H22" s="31" t="s">
        <v>153</v>
      </c>
    </row>
    <row r="23" spans="1:8" x14ac:dyDescent="0.2">
      <c r="A23" t="s">
        <v>29</v>
      </c>
      <c r="B23" s="4">
        <v>2.5</v>
      </c>
    </row>
    <row r="24" spans="1:8" x14ac:dyDescent="0.2">
      <c r="A24" t="s">
        <v>30</v>
      </c>
      <c r="B24" s="4">
        <v>112.3</v>
      </c>
    </row>
    <row r="25" spans="1:8" x14ac:dyDescent="0.2">
      <c r="A25" t="s">
        <v>31</v>
      </c>
      <c r="B25" s="4">
        <v>0.6478959636391366</v>
      </c>
    </row>
    <row r="26" spans="1:8" x14ac:dyDescent="0.2">
      <c r="B26" s="4"/>
    </row>
    <row r="27" spans="1:8" x14ac:dyDescent="0.2">
      <c r="A27" t="s">
        <v>35</v>
      </c>
      <c r="D27" t="s">
        <v>148</v>
      </c>
    </row>
    <row r="28" spans="1:8" x14ac:dyDescent="0.2">
      <c r="A28" t="s">
        <v>36</v>
      </c>
      <c r="B28" t="s">
        <v>37</v>
      </c>
      <c r="C28" t="s">
        <v>38</v>
      </c>
      <c r="D28" t="s">
        <v>39</v>
      </c>
      <c r="F28" t="s">
        <v>40</v>
      </c>
    </row>
    <row r="29" spans="1:8" x14ac:dyDescent="0.2">
      <c r="A29" s="5">
        <v>0</v>
      </c>
      <c r="B29">
        <v>1</v>
      </c>
      <c r="C29" s="4">
        <v>3.3333333333333333E-2</v>
      </c>
      <c r="D29" s="4">
        <v>3.3333333333333333E-2</v>
      </c>
      <c r="F29">
        <v>0</v>
      </c>
    </row>
    <row r="30" spans="1:8" x14ac:dyDescent="0.2">
      <c r="A30" s="5">
        <v>10</v>
      </c>
      <c r="B30">
        <v>8</v>
      </c>
      <c r="C30" s="4">
        <v>0.26666666666666666</v>
      </c>
      <c r="D30" s="4">
        <v>0.3</v>
      </c>
    </row>
    <row r="31" spans="1:8" x14ac:dyDescent="0.2">
      <c r="A31" s="5">
        <v>20</v>
      </c>
      <c r="B31">
        <v>10</v>
      </c>
      <c r="C31" s="4">
        <v>0.33333333333333331</v>
      </c>
      <c r="D31" s="4">
        <v>0.6333333333333333</v>
      </c>
    </row>
    <row r="32" spans="1:8" x14ac:dyDescent="0.2">
      <c r="A32" s="5">
        <v>30</v>
      </c>
      <c r="B32">
        <v>4</v>
      </c>
      <c r="C32" s="4">
        <v>0.13333333333333333</v>
      </c>
      <c r="D32" s="4">
        <v>0.76666666666666627</v>
      </c>
    </row>
    <row r="33" spans="1:4" x14ac:dyDescent="0.2">
      <c r="A33" s="5">
        <v>40</v>
      </c>
      <c r="B33">
        <v>5</v>
      </c>
      <c r="C33" s="4">
        <v>0.16666666666666666</v>
      </c>
      <c r="D33" s="4">
        <v>0.93333333333333268</v>
      </c>
    </row>
    <row r="34" spans="1:4" x14ac:dyDescent="0.2">
      <c r="A34" s="5">
        <v>50</v>
      </c>
      <c r="B34">
        <v>1</v>
      </c>
      <c r="C34" s="4">
        <v>3.3333333333333333E-2</v>
      </c>
      <c r="D34" s="4">
        <v>0.96666666666666634</v>
      </c>
    </row>
    <row r="35" spans="1:4" x14ac:dyDescent="0.2">
      <c r="A35" s="5">
        <v>60</v>
      </c>
      <c r="B35">
        <v>0</v>
      </c>
      <c r="C35" s="4">
        <v>0</v>
      </c>
      <c r="D35" s="4">
        <v>0.96666666666666601</v>
      </c>
    </row>
    <row r="36" spans="1:4" x14ac:dyDescent="0.2">
      <c r="A36" s="5">
        <v>70</v>
      </c>
      <c r="B36">
        <v>0</v>
      </c>
      <c r="C36" s="4">
        <v>0</v>
      </c>
      <c r="D36" s="4">
        <v>0.96666666666666601</v>
      </c>
    </row>
    <row r="37" spans="1:4" x14ac:dyDescent="0.2">
      <c r="A37" s="5">
        <v>80</v>
      </c>
      <c r="B37">
        <v>0</v>
      </c>
      <c r="C37" s="4">
        <v>0</v>
      </c>
      <c r="D37" s="4">
        <v>0.96666666666666601</v>
      </c>
    </row>
    <row r="38" spans="1:4" x14ac:dyDescent="0.2">
      <c r="A38" s="5">
        <v>90</v>
      </c>
      <c r="B38">
        <v>0</v>
      </c>
      <c r="C38" s="4">
        <v>0</v>
      </c>
      <c r="D38" s="4">
        <v>0.96666666666666601</v>
      </c>
    </row>
    <row r="39" spans="1:4" x14ac:dyDescent="0.2">
      <c r="A39" s="5">
        <v>100</v>
      </c>
      <c r="B39">
        <v>0</v>
      </c>
      <c r="C39" s="4">
        <v>0</v>
      </c>
      <c r="D39" s="4">
        <v>0.96666666666666601</v>
      </c>
    </row>
    <row r="40" spans="1:4" x14ac:dyDescent="0.2">
      <c r="A40" s="5">
        <v>110</v>
      </c>
      <c r="B40">
        <v>1</v>
      </c>
      <c r="C40" s="4">
        <v>3.3333333333333333E-2</v>
      </c>
      <c r="D40" s="4">
        <v>0.99999999999999933</v>
      </c>
    </row>
  </sheetData>
  <sortState xmlns:xlrd2="http://schemas.microsoft.com/office/spreadsheetml/2017/richdata2" ref="A8:D14">
    <sortCondition ref="D8"/>
    <sortCondition ref="C8"/>
  </sortState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94C7-1565-4E07-9B32-A83A51DCFFCF}">
  <dimension ref="A1:H62"/>
  <sheetViews>
    <sheetView zoomScaleNormal="100" workbookViewId="0"/>
  </sheetViews>
  <sheetFormatPr defaultRowHeight="13.2" x14ac:dyDescent="0.2"/>
  <cols>
    <col min="1" max="1" width="12.77734375" bestFit="1" customWidth="1"/>
  </cols>
  <sheetData>
    <row r="1" spans="1:2" x14ac:dyDescent="0.2">
      <c r="A1" t="s">
        <v>91</v>
      </c>
    </row>
    <row r="3" spans="1:2" x14ac:dyDescent="0.2">
      <c r="A3" s="3" t="s">
        <v>142</v>
      </c>
    </row>
    <row r="4" spans="1:2" x14ac:dyDescent="0.2">
      <c r="A4" s="3" t="s">
        <v>16</v>
      </c>
    </row>
    <row r="5" spans="1:2" x14ac:dyDescent="0.2">
      <c r="A5" s="3" t="s">
        <v>166</v>
      </c>
    </row>
    <row r="6" spans="1:2" x14ac:dyDescent="0.2">
      <c r="A6" s="3" t="s">
        <v>17</v>
      </c>
      <c r="B6" t="s">
        <v>159</v>
      </c>
    </row>
    <row r="7" spans="1:2" x14ac:dyDescent="0.2">
      <c r="A7" s="3" t="s">
        <v>45</v>
      </c>
    </row>
    <row r="8" spans="1:2" hidden="1" x14ac:dyDescent="0.2">
      <c r="A8" s="3" t="s">
        <v>19</v>
      </c>
      <c r="B8" s="3" t="s">
        <v>160</v>
      </c>
    </row>
    <row r="9" spans="1:2" hidden="1" x14ac:dyDescent="0.2">
      <c r="A9" s="3" t="s">
        <v>165</v>
      </c>
      <c r="B9" s="3" t="s">
        <v>18</v>
      </c>
    </row>
    <row r="10" spans="1:2" hidden="1" x14ac:dyDescent="0.2">
      <c r="A10" s="3" t="s">
        <v>32</v>
      </c>
      <c r="B10" s="3" t="s">
        <v>18</v>
      </c>
    </row>
    <row r="11" spans="1:2" hidden="1" x14ac:dyDescent="0.2">
      <c r="A11" s="3" t="s">
        <v>83</v>
      </c>
      <c r="B11" s="3" t="s">
        <v>18</v>
      </c>
    </row>
    <row r="12" spans="1:2" hidden="1" x14ac:dyDescent="0.2">
      <c r="A12" s="3" t="s">
        <v>22</v>
      </c>
      <c r="B12" s="3" t="s">
        <v>18</v>
      </c>
    </row>
    <row r="13" spans="1:2" hidden="1" x14ac:dyDescent="0.2">
      <c r="A13" s="3" t="s">
        <v>167</v>
      </c>
      <c r="B13" s="3" t="s">
        <v>18</v>
      </c>
    </row>
    <row r="14" spans="1:2" hidden="1" x14ac:dyDescent="0.2"/>
    <row r="16" spans="1:2" x14ac:dyDescent="0.2">
      <c r="A16" t="s">
        <v>23</v>
      </c>
    </row>
    <row r="17" spans="1:8" x14ac:dyDescent="0.2">
      <c r="A17" t="s">
        <v>24</v>
      </c>
      <c r="B17" s="3" t="s">
        <v>168</v>
      </c>
    </row>
    <row r="18" spans="1:8" x14ac:dyDescent="0.2">
      <c r="A18" t="s">
        <v>25</v>
      </c>
      <c r="B18">
        <v>30</v>
      </c>
    </row>
    <row r="19" spans="1:8" x14ac:dyDescent="0.2">
      <c r="A19" t="s">
        <v>26</v>
      </c>
      <c r="B19" s="4">
        <v>30.416666666666664</v>
      </c>
      <c r="H19" s="31" t="s">
        <v>152</v>
      </c>
    </row>
    <row r="20" spans="1:8" x14ac:dyDescent="0.2">
      <c r="A20" t="s">
        <v>27</v>
      </c>
      <c r="B20" s="4">
        <v>388.35936781609189</v>
      </c>
      <c r="H20" s="31" t="s">
        <v>153</v>
      </c>
    </row>
    <row r="21" spans="1:8" x14ac:dyDescent="0.2">
      <c r="A21" t="s">
        <v>28</v>
      </c>
      <c r="B21" s="4">
        <v>19.706835560690404</v>
      </c>
    </row>
    <row r="22" spans="1:8" x14ac:dyDescent="0.2">
      <c r="A22" t="s">
        <v>29</v>
      </c>
      <c r="B22" s="4">
        <v>2.5</v>
      </c>
    </row>
    <row r="23" spans="1:8" x14ac:dyDescent="0.2">
      <c r="A23" t="s">
        <v>92</v>
      </c>
      <c r="B23" s="4">
        <v>17.7</v>
      </c>
    </row>
    <row r="24" spans="1:8" x14ac:dyDescent="0.2">
      <c r="A24" t="s">
        <v>93</v>
      </c>
      <c r="B24" s="4">
        <v>26.2</v>
      </c>
    </row>
    <row r="25" spans="1:8" x14ac:dyDescent="0.2">
      <c r="A25" t="s">
        <v>94</v>
      </c>
      <c r="B25" s="4">
        <v>37</v>
      </c>
    </row>
    <row r="26" spans="1:8" x14ac:dyDescent="0.2">
      <c r="A26" t="s">
        <v>30</v>
      </c>
      <c r="B26" s="4">
        <v>112.3</v>
      </c>
    </row>
    <row r="27" spans="1:8" x14ac:dyDescent="0.2">
      <c r="A27" t="s">
        <v>95</v>
      </c>
      <c r="B27" s="4">
        <v>19.3</v>
      </c>
    </row>
    <row r="28" spans="1:8" x14ac:dyDescent="0.2">
      <c r="B28" s="4"/>
    </row>
    <row r="45" spans="1:2" x14ac:dyDescent="0.2">
      <c r="A45" t="s">
        <v>96</v>
      </c>
    </row>
    <row r="46" spans="1:2" x14ac:dyDescent="0.2">
      <c r="A46" t="s">
        <v>24</v>
      </c>
      <c r="B46" s="3" t="s">
        <v>168</v>
      </c>
    </row>
    <row r="47" spans="1:2" x14ac:dyDescent="0.2">
      <c r="A47" t="s">
        <v>103</v>
      </c>
      <c r="B47" s="5">
        <v>112.3</v>
      </c>
    </row>
    <row r="48" spans="1:2" x14ac:dyDescent="0.2">
      <c r="A48" t="s">
        <v>169</v>
      </c>
      <c r="B48" s="5">
        <v>52.4</v>
      </c>
    </row>
    <row r="49" spans="1:2" x14ac:dyDescent="0.2">
      <c r="A49" t="s">
        <v>94</v>
      </c>
      <c r="B49" s="5">
        <v>37</v>
      </c>
    </row>
    <row r="50" spans="1:2" x14ac:dyDescent="0.2">
      <c r="A50" t="s">
        <v>93</v>
      </c>
      <c r="B50" s="5">
        <v>26.2</v>
      </c>
    </row>
    <row r="51" spans="1:2" x14ac:dyDescent="0.2">
      <c r="A51" t="s">
        <v>92</v>
      </c>
      <c r="B51" s="5">
        <v>17.7</v>
      </c>
    </row>
    <row r="52" spans="1:2" x14ac:dyDescent="0.2">
      <c r="A52" t="s">
        <v>170</v>
      </c>
      <c r="B52" s="5">
        <v>2.5</v>
      </c>
    </row>
    <row r="54" spans="1:2" x14ac:dyDescent="0.2">
      <c r="A54" t="s">
        <v>97</v>
      </c>
    </row>
    <row r="55" spans="1:2" x14ac:dyDescent="0.2">
      <c r="A55" t="s">
        <v>24</v>
      </c>
      <c r="B55" s="3" t="s">
        <v>171</v>
      </c>
    </row>
    <row r="56" spans="1:2" x14ac:dyDescent="0.2">
      <c r="A56" t="s">
        <v>98</v>
      </c>
      <c r="B56" s="5">
        <v>17.7</v>
      </c>
    </row>
    <row r="57" spans="1:2" x14ac:dyDescent="0.2">
      <c r="A57" t="s">
        <v>99</v>
      </c>
      <c r="B57" s="5">
        <v>8.5</v>
      </c>
    </row>
    <row r="58" spans="1:2" x14ac:dyDescent="0.2">
      <c r="A58" t="s">
        <v>100</v>
      </c>
      <c r="B58" s="5">
        <v>10.8</v>
      </c>
    </row>
    <row r="59" spans="1:2" x14ac:dyDescent="0.2">
      <c r="A59" t="s">
        <v>101</v>
      </c>
      <c r="B59" s="5">
        <v>-15.2</v>
      </c>
    </row>
    <row r="60" spans="1:2" x14ac:dyDescent="0.2">
      <c r="A60" t="s">
        <v>102</v>
      </c>
      <c r="B60" s="5">
        <v>15.399999999999999</v>
      </c>
    </row>
    <row r="61" spans="1:2" x14ac:dyDescent="0.2">
      <c r="A61" t="s">
        <v>103</v>
      </c>
      <c r="B61" t="s">
        <v>104</v>
      </c>
    </row>
    <row r="62" spans="1:2" x14ac:dyDescent="0.2">
      <c r="A62" s="5">
        <v>112.3</v>
      </c>
      <c r="B62">
        <v>1</v>
      </c>
    </row>
  </sheetData>
  <sortState xmlns:xlrd2="http://schemas.microsoft.com/office/spreadsheetml/2017/richdata2" ref="A8:D13">
    <sortCondition ref="D8"/>
    <sortCondition ref="C8"/>
  </sortState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E4A3-EBAA-4629-8C8D-4E7662670FF5}">
  <sheetPr>
    <pageSetUpPr fitToPage="1"/>
  </sheetPr>
  <dimension ref="A1:AG63"/>
  <sheetViews>
    <sheetView workbookViewId="0"/>
  </sheetViews>
  <sheetFormatPr defaultRowHeight="18" customHeight="1" x14ac:dyDescent="0.3"/>
  <cols>
    <col min="1" max="7" width="11.6640625" style="1" customWidth="1"/>
    <col min="8" max="8" width="10.88671875" style="1" customWidth="1"/>
    <col min="9" max="9" width="17.44140625" style="1" customWidth="1"/>
    <col min="10" max="10" width="17.6640625" style="1" customWidth="1"/>
    <col min="11" max="11" width="8.88671875" style="1"/>
    <col min="12" max="12" width="8.88671875" style="1" customWidth="1"/>
    <col min="13" max="13" width="6.44140625" style="1" customWidth="1"/>
    <col min="14" max="15" width="7.21875" style="1" customWidth="1"/>
    <col min="16" max="16" width="8.88671875" style="1" customWidth="1"/>
    <col min="17" max="17" width="6.44140625" style="1" customWidth="1"/>
    <col min="18" max="19" width="7.21875" style="1" customWidth="1"/>
    <col min="20" max="20" width="8.88671875" style="1" customWidth="1"/>
    <col min="21" max="21" width="10.33203125" style="1" customWidth="1"/>
    <col min="22" max="22" width="8.88671875" style="1" customWidth="1"/>
    <col min="23" max="26" width="12.21875" style="9" hidden="1" customWidth="1"/>
    <col min="27" max="16384" width="8.88671875" style="1"/>
  </cols>
  <sheetData>
    <row r="1" spans="1:33" ht="18" customHeight="1" x14ac:dyDescent="0.3">
      <c r="A1" s="2" t="s">
        <v>10</v>
      </c>
      <c r="B1" s="2" t="s">
        <v>9</v>
      </c>
      <c r="C1" s="2" t="s">
        <v>8</v>
      </c>
      <c r="D1" s="2" t="s">
        <v>11</v>
      </c>
      <c r="E1" s="2" t="s">
        <v>12</v>
      </c>
      <c r="F1" s="2" t="s">
        <v>7</v>
      </c>
      <c r="G1" s="2" t="s">
        <v>6</v>
      </c>
      <c r="H1" s="2" t="s">
        <v>5</v>
      </c>
      <c r="I1" s="2" t="s">
        <v>13</v>
      </c>
      <c r="J1" s="2" t="s">
        <v>4</v>
      </c>
      <c r="L1" s="14"/>
      <c r="M1" s="15" t="s">
        <v>84</v>
      </c>
      <c r="N1" s="16"/>
      <c r="O1" s="16"/>
      <c r="P1" s="17"/>
      <c r="Q1" s="18" t="s">
        <v>85</v>
      </c>
      <c r="R1" s="18"/>
      <c r="S1" s="18"/>
      <c r="T1" s="18"/>
      <c r="U1" s="19"/>
      <c r="W1" s="11"/>
      <c r="AB1" s="11" t="s">
        <v>126</v>
      </c>
      <c r="AC1" s="9"/>
      <c r="AD1" s="9"/>
      <c r="AE1" s="9"/>
    </row>
    <row r="2" spans="1:33" ht="18" customHeight="1" x14ac:dyDescent="0.3">
      <c r="A2" s="2">
        <v>102</v>
      </c>
      <c r="B2" s="2">
        <v>1</v>
      </c>
      <c r="C2" s="2">
        <v>1</v>
      </c>
      <c r="D2" s="2">
        <v>56</v>
      </c>
      <c r="E2" s="2">
        <v>72</v>
      </c>
      <c r="F2" s="2">
        <v>0</v>
      </c>
      <c r="G2" s="2">
        <v>4</v>
      </c>
      <c r="H2" s="2">
        <v>46.1</v>
      </c>
      <c r="I2" s="2">
        <v>13</v>
      </c>
      <c r="J2" s="2">
        <v>153</v>
      </c>
      <c r="L2" s="7"/>
      <c r="M2" s="2" t="s">
        <v>0</v>
      </c>
      <c r="N2" s="2" t="s">
        <v>1</v>
      </c>
      <c r="O2" s="2" t="s">
        <v>2</v>
      </c>
      <c r="P2" s="2" t="s">
        <v>87</v>
      </c>
      <c r="Q2" s="2" t="s">
        <v>0</v>
      </c>
      <c r="R2" s="2" t="s">
        <v>1</v>
      </c>
      <c r="S2" s="2" t="s">
        <v>2</v>
      </c>
      <c r="T2" s="2" t="s">
        <v>87</v>
      </c>
      <c r="U2" s="2" t="s">
        <v>89</v>
      </c>
      <c r="W2" s="2"/>
      <c r="X2" s="2" t="s">
        <v>105</v>
      </c>
      <c r="Y2" s="2" t="s">
        <v>106</v>
      </c>
      <c r="Z2" s="2" t="s">
        <v>107</v>
      </c>
      <c r="AB2" s="2"/>
      <c r="AC2" s="2">
        <v>1</v>
      </c>
      <c r="AD2" s="2">
        <v>2</v>
      </c>
      <c r="AE2" s="2">
        <v>3</v>
      </c>
      <c r="AF2" s="2">
        <v>4</v>
      </c>
      <c r="AG2" s="2" t="s">
        <v>107</v>
      </c>
    </row>
    <row r="3" spans="1:33" ht="18" customHeight="1" x14ac:dyDescent="0.3">
      <c r="A3" s="2">
        <v>103</v>
      </c>
      <c r="B3" s="2">
        <v>1</v>
      </c>
      <c r="C3" s="2">
        <v>1</v>
      </c>
      <c r="D3" s="2">
        <v>63</v>
      </c>
      <c r="E3" s="2">
        <v>59</v>
      </c>
      <c r="F3" s="2">
        <v>1</v>
      </c>
      <c r="G3" s="2">
        <v>4</v>
      </c>
      <c r="H3" s="2">
        <v>20.6</v>
      </c>
      <c r="I3" s="2">
        <v>4</v>
      </c>
      <c r="J3" s="2">
        <v>64</v>
      </c>
      <c r="L3" s="2" t="s">
        <v>11</v>
      </c>
      <c r="M3" s="2">
        <v>30</v>
      </c>
      <c r="N3" s="2">
        <v>65.8</v>
      </c>
      <c r="O3" s="2">
        <v>6.07</v>
      </c>
      <c r="P3" s="20" t="s">
        <v>86</v>
      </c>
      <c r="Q3" s="2">
        <v>20</v>
      </c>
      <c r="R3" s="2">
        <v>68.3</v>
      </c>
      <c r="S3" s="2">
        <v>6.43</v>
      </c>
      <c r="T3" s="20" t="s">
        <v>88</v>
      </c>
      <c r="U3" s="2">
        <v>0.185</v>
      </c>
      <c r="W3" s="2" t="s">
        <v>84</v>
      </c>
      <c r="X3" s="2">
        <v>17</v>
      </c>
      <c r="Y3" s="2">
        <v>13</v>
      </c>
      <c r="Z3" s="2">
        <v>30</v>
      </c>
      <c r="AB3" s="2" t="s">
        <v>84</v>
      </c>
      <c r="AC3" s="2">
        <v>0</v>
      </c>
      <c r="AD3" s="2">
        <v>3</v>
      </c>
      <c r="AE3" s="2">
        <v>12</v>
      </c>
      <c r="AF3" s="2">
        <v>15</v>
      </c>
      <c r="AG3" s="2">
        <v>30</v>
      </c>
    </row>
    <row r="4" spans="1:33" ht="18" customHeight="1" x14ac:dyDescent="0.3">
      <c r="A4" s="2">
        <v>104</v>
      </c>
      <c r="B4" s="2">
        <v>1</v>
      </c>
      <c r="C4" s="2">
        <v>2</v>
      </c>
      <c r="D4" s="2">
        <v>52</v>
      </c>
      <c r="E4" s="2">
        <v>72</v>
      </c>
      <c r="F4" s="2">
        <v>0</v>
      </c>
      <c r="G4" s="2">
        <v>4</v>
      </c>
      <c r="H4" s="2">
        <v>43.5</v>
      </c>
      <c r="I4" s="2">
        <v>17</v>
      </c>
      <c r="J4" s="2">
        <v>138</v>
      </c>
      <c r="L4" s="1" t="s">
        <v>90</v>
      </c>
      <c r="W4" s="2" t="s">
        <v>85</v>
      </c>
      <c r="X4" s="2">
        <v>11</v>
      </c>
      <c r="Y4" s="2">
        <v>9</v>
      </c>
      <c r="Z4" s="2">
        <v>20</v>
      </c>
      <c r="AB4" s="2" t="s">
        <v>85</v>
      </c>
      <c r="AC4" s="2">
        <v>0</v>
      </c>
      <c r="AD4" s="2">
        <v>5</v>
      </c>
      <c r="AE4" s="2">
        <v>10</v>
      </c>
      <c r="AF4" s="2">
        <v>5</v>
      </c>
      <c r="AG4" s="2">
        <v>20</v>
      </c>
    </row>
    <row r="5" spans="1:33" ht="18" customHeight="1" x14ac:dyDescent="0.3">
      <c r="A5" s="2">
        <v>105</v>
      </c>
      <c r="B5" s="2">
        <v>1</v>
      </c>
      <c r="C5" s="2">
        <v>2</v>
      </c>
      <c r="D5" s="2">
        <v>66</v>
      </c>
      <c r="E5" s="2">
        <v>38</v>
      </c>
      <c r="F5" s="2">
        <v>1</v>
      </c>
      <c r="G5" s="2">
        <v>3</v>
      </c>
      <c r="H5" s="2">
        <v>24.4</v>
      </c>
      <c r="I5" s="2">
        <v>5</v>
      </c>
      <c r="J5" s="2">
        <v>77</v>
      </c>
      <c r="W5" s="2" t="s">
        <v>107</v>
      </c>
      <c r="X5" s="2">
        <v>28</v>
      </c>
      <c r="Y5" s="2">
        <v>22</v>
      </c>
      <c r="Z5" s="2">
        <v>50</v>
      </c>
      <c r="AB5" s="2" t="s">
        <v>107</v>
      </c>
      <c r="AC5" s="2">
        <v>0</v>
      </c>
      <c r="AD5" s="2">
        <v>8</v>
      </c>
      <c r="AE5" s="2">
        <v>22</v>
      </c>
      <c r="AF5" s="2">
        <v>20</v>
      </c>
      <c r="AG5" s="2">
        <v>50</v>
      </c>
    </row>
    <row r="6" spans="1:33" ht="18" customHeight="1" x14ac:dyDescent="0.3">
      <c r="A6" s="2">
        <v>108</v>
      </c>
      <c r="B6" s="2">
        <v>1</v>
      </c>
      <c r="C6" s="2">
        <v>2</v>
      </c>
      <c r="D6" s="2">
        <v>60</v>
      </c>
      <c r="E6" s="2">
        <v>48</v>
      </c>
      <c r="F6" s="2">
        <v>0</v>
      </c>
      <c r="G6" s="2">
        <v>3</v>
      </c>
      <c r="H6" s="2">
        <v>34.9</v>
      </c>
      <c r="I6" s="2">
        <v>13</v>
      </c>
      <c r="J6" s="2">
        <v>107</v>
      </c>
      <c r="L6" s="14"/>
      <c r="M6" s="15" t="s">
        <v>84</v>
      </c>
      <c r="N6" s="16"/>
      <c r="O6" s="16"/>
      <c r="P6" s="17"/>
      <c r="Q6" s="18" t="s">
        <v>85</v>
      </c>
      <c r="R6" s="18"/>
      <c r="S6" s="18"/>
      <c r="T6" s="18"/>
      <c r="U6" s="19"/>
      <c r="AB6" s="9"/>
      <c r="AC6" s="9"/>
      <c r="AD6" s="9"/>
      <c r="AE6" s="9"/>
    </row>
    <row r="7" spans="1:33" ht="18" customHeight="1" x14ac:dyDescent="0.3">
      <c r="A7" s="2">
        <v>109</v>
      </c>
      <c r="B7" s="2">
        <v>1</v>
      </c>
      <c r="C7" s="2">
        <v>1</v>
      </c>
      <c r="D7" s="2">
        <v>62</v>
      </c>
      <c r="E7" s="2">
        <v>52</v>
      </c>
      <c r="F7" s="2">
        <v>0</v>
      </c>
      <c r="G7" s="2">
        <v>2</v>
      </c>
      <c r="H7" s="2">
        <v>47.2</v>
      </c>
      <c r="I7" s="2">
        <v>22</v>
      </c>
      <c r="J7" s="2">
        <v>156</v>
      </c>
      <c r="L7" s="7"/>
      <c r="M7" s="2" t="s">
        <v>0</v>
      </c>
      <c r="N7" s="39" t="s">
        <v>122</v>
      </c>
      <c r="O7" s="40"/>
      <c r="P7" s="41"/>
      <c r="Q7" s="2" t="s">
        <v>0</v>
      </c>
      <c r="R7" s="39" t="s">
        <v>122</v>
      </c>
      <c r="S7" s="40"/>
      <c r="T7" s="41"/>
      <c r="U7" s="2" t="s">
        <v>89</v>
      </c>
      <c r="AB7" s="9"/>
      <c r="AC7" s="9"/>
      <c r="AD7" s="9"/>
      <c r="AE7" s="9"/>
    </row>
    <row r="8" spans="1:33" ht="18" customHeight="1" x14ac:dyDescent="0.3">
      <c r="A8" s="2">
        <v>111</v>
      </c>
      <c r="B8" s="2">
        <v>1</v>
      </c>
      <c r="C8" s="2">
        <v>2</v>
      </c>
      <c r="D8" s="2">
        <v>61</v>
      </c>
      <c r="E8" s="2">
        <v>49</v>
      </c>
      <c r="F8" s="2">
        <v>0</v>
      </c>
      <c r="G8" s="2">
        <v>4</v>
      </c>
      <c r="H8" s="2">
        <v>27.7</v>
      </c>
      <c r="I8" s="2">
        <v>7</v>
      </c>
      <c r="J8" s="2">
        <v>95</v>
      </c>
      <c r="L8" s="2" t="s">
        <v>8</v>
      </c>
      <c r="M8" s="2">
        <v>30</v>
      </c>
      <c r="N8" s="39" t="s">
        <v>123</v>
      </c>
      <c r="O8" s="40"/>
      <c r="P8" s="41"/>
      <c r="Q8" s="2">
        <v>20</v>
      </c>
      <c r="R8" s="42" t="s">
        <v>124</v>
      </c>
      <c r="S8" s="40"/>
      <c r="T8" s="41"/>
      <c r="U8" s="2">
        <v>0.90700000000000003</v>
      </c>
      <c r="X8" s="9">
        <f>COUNTIF(C2:C31,1)</f>
        <v>17</v>
      </c>
      <c r="Y8" s="9">
        <f>COUNTIF(C2:C31,2)</f>
        <v>13</v>
      </c>
      <c r="Z8" s="9">
        <f>X8+Y8</f>
        <v>30</v>
      </c>
      <c r="AB8" s="9"/>
      <c r="AC8" s="9">
        <f>COUNTIF(G2:G31,1)</f>
        <v>0</v>
      </c>
      <c r="AD8" s="9">
        <f>COUNTIF(G2:G31,2)</f>
        <v>3</v>
      </c>
      <c r="AE8" s="9">
        <f>COUNTIF(G2:G31,3)</f>
        <v>12</v>
      </c>
      <c r="AF8" s="9">
        <f>COUNTIF(G2:G31,4)</f>
        <v>15</v>
      </c>
      <c r="AG8" s="1">
        <f>SUM(AC8:AF8)</f>
        <v>30</v>
      </c>
    </row>
    <row r="9" spans="1:33" ht="18" customHeight="1" x14ac:dyDescent="0.3">
      <c r="A9" s="2">
        <v>112</v>
      </c>
      <c r="B9" s="2">
        <v>1</v>
      </c>
      <c r="C9" s="2">
        <v>1</v>
      </c>
      <c r="D9" s="2">
        <v>76</v>
      </c>
      <c r="E9" s="2">
        <v>66</v>
      </c>
      <c r="F9" s="2">
        <v>1</v>
      </c>
      <c r="G9" s="2">
        <v>4</v>
      </c>
      <c r="H9" s="2">
        <v>34.299999999999997</v>
      </c>
      <c r="I9" s="2">
        <v>16</v>
      </c>
      <c r="J9" s="2">
        <v>114</v>
      </c>
      <c r="L9" s="1" t="s">
        <v>125</v>
      </c>
      <c r="X9" s="9">
        <f>COUNTIF(C32:C51,1)</f>
        <v>11</v>
      </c>
      <c r="Y9" s="9">
        <f>COUNTIF(C32:C51,2)</f>
        <v>9</v>
      </c>
      <c r="Z9" s="9">
        <f>X9+Y9</f>
        <v>20</v>
      </c>
      <c r="AB9" s="9"/>
      <c r="AC9" s="9">
        <f>COUNTIF(G32:G51,1)</f>
        <v>0</v>
      </c>
      <c r="AD9" s="9">
        <f>COUNTIF(G32:G51,2)</f>
        <v>5</v>
      </c>
      <c r="AE9" s="9">
        <f>COUNTIF(G32:G51,3)</f>
        <v>10</v>
      </c>
      <c r="AF9" s="9">
        <f>COUNTIF(G32:G51,4)</f>
        <v>5</v>
      </c>
      <c r="AG9" s="1">
        <f>SUM(AC9:AF9)</f>
        <v>20</v>
      </c>
    </row>
    <row r="10" spans="1:33" ht="18" customHeight="1" x14ac:dyDescent="0.3">
      <c r="A10" s="2">
        <v>115</v>
      </c>
      <c r="B10" s="2">
        <v>1</v>
      </c>
      <c r="C10" s="2">
        <v>1</v>
      </c>
      <c r="D10" s="2">
        <v>73</v>
      </c>
      <c r="E10" s="2">
        <v>41</v>
      </c>
      <c r="F10" s="2">
        <v>0</v>
      </c>
      <c r="G10" s="2">
        <v>2</v>
      </c>
      <c r="H10" s="2">
        <v>19.2</v>
      </c>
      <c r="I10" s="2">
        <v>10</v>
      </c>
      <c r="J10" s="2">
        <v>56</v>
      </c>
      <c r="X10" s="9">
        <f>X8+X9</f>
        <v>28</v>
      </c>
      <c r="Y10" s="9">
        <f>Y8+Y9</f>
        <v>22</v>
      </c>
      <c r="Z10" s="9">
        <f>X10+Y10</f>
        <v>50</v>
      </c>
      <c r="AB10" s="9"/>
      <c r="AC10" s="9">
        <f>SUM(AC8:AC9)</f>
        <v>0</v>
      </c>
      <c r="AD10" s="9">
        <f>SUM(AD8:AD9)</f>
        <v>8</v>
      </c>
      <c r="AE10" s="9">
        <f>SUM(AE8:AE9)</f>
        <v>22</v>
      </c>
      <c r="AF10" s="9">
        <f>SUM(AF8:AF9)</f>
        <v>20</v>
      </c>
      <c r="AG10" s="1">
        <f>SUM(AC10:AF10)</f>
        <v>50</v>
      </c>
    </row>
    <row r="11" spans="1:33" ht="18" customHeight="1" x14ac:dyDescent="0.3">
      <c r="A11" s="2">
        <v>117</v>
      </c>
      <c r="B11" s="2">
        <v>1</v>
      </c>
      <c r="C11" s="2">
        <v>1</v>
      </c>
      <c r="D11" s="2">
        <v>71</v>
      </c>
      <c r="E11" s="2">
        <v>64</v>
      </c>
      <c r="F11" s="2">
        <v>0</v>
      </c>
      <c r="G11" s="2">
        <v>4</v>
      </c>
      <c r="H11" s="2">
        <v>112.3</v>
      </c>
      <c r="I11" s="2">
        <v>25</v>
      </c>
      <c r="J11" s="2">
        <v>371</v>
      </c>
      <c r="L11" s="25"/>
      <c r="M11" s="27" t="s">
        <v>84</v>
      </c>
      <c r="N11" s="28"/>
      <c r="O11" s="28"/>
      <c r="P11" s="29"/>
      <c r="Q11" s="27" t="s">
        <v>85</v>
      </c>
      <c r="R11" s="28"/>
      <c r="S11" s="28"/>
      <c r="T11" s="29"/>
      <c r="U11" s="29"/>
    </row>
    <row r="12" spans="1:33" ht="18" customHeight="1" x14ac:dyDescent="0.3">
      <c r="A12" s="2">
        <v>121</v>
      </c>
      <c r="B12" s="2">
        <v>1</v>
      </c>
      <c r="C12" s="2">
        <v>2</v>
      </c>
      <c r="D12" s="2">
        <v>65</v>
      </c>
      <c r="E12" s="2">
        <v>64</v>
      </c>
      <c r="F12" s="2">
        <v>0</v>
      </c>
      <c r="G12" s="2">
        <v>4</v>
      </c>
      <c r="H12" s="2">
        <v>25.7</v>
      </c>
      <c r="I12" s="2">
        <v>11</v>
      </c>
      <c r="J12" s="2">
        <v>83</v>
      </c>
      <c r="L12" s="26" t="s">
        <v>6</v>
      </c>
      <c r="M12" s="13"/>
      <c r="N12" s="28" t="s">
        <v>6</v>
      </c>
      <c r="O12" s="28" t="s">
        <v>0</v>
      </c>
      <c r="P12" s="29"/>
      <c r="Q12" s="13"/>
      <c r="R12" s="28" t="s">
        <v>6</v>
      </c>
      <c r="S12" s="28" t="s">
        <v>0</v>
      </c>
      <c r="T12" s="29"/>
      <c r="U12" s="10" t="s">
        <v>89</v>
      </c>
    </row>
    <row r="13" spans="1:33" ht="18" customHeight="1" x14ac:dyDescent="0.3">
      <c r="A13" s="2">
        <v>122</v>
      </c>
      <c r="B13" s="2">
        <v>1</v>
      </c>
      <c r="C13" s="2">
        <v>1</v>
      </c>
      <c r="D13" s="2">
        <v>74</v>
      </c>
      <c r="E13" s="2">
        <v>51</v>
      </c>
      <c r="F13" s="2">
        <v>0</v>
      </c>
      <c r="G13" s="2">
        <v>3</v>
      </c>
      <c r="H13" s="2">
        <v>12.8</v>
      </c>
      <c r="I13" s="2">
        <v>6</v>
      </c>
      <c r="J13" s="2">
        <v>39</v>
      </c>
      <c r="L13" s="26"/>
      <c r="M13" s="8"/>
      <c r="N13" s="9">
        <v>1</v>
      </c>
      <c r="O13" s="9">
        <v>0</v>
      </c>
      <c r="P13" s="10"/>
      <c r="Q13" s="8"/>
      <c r="R13" s="9">
        <v>1</v>
      </c>
      <c r="S13" s="9">
        <v>0</v>
      </c>
      <c r="T13" s="10"/>
      <c r="U13" s="10"/>
    </row>
    <row r="14" spans="1:33" ht="18" customHeight="1" x14ac:dyDescent="0.3">
      <c r="A14" s="2">
        <v>123</v>
      </c>
      <c r="B14" s="2">
        <v>1</v>
      </c>
      <c r="C14" s="2">
        <v>1</v>
      </c>
      <c r="D14" s="2">
        <v>67</v>
      </c>
      <c r="E14" s="2">
        <v>55</v>
      </c>
      <c r="F14" s="2">
        <v>0</v>
      </c>
      <c r="G14" s="2">
        <v>4</v>
      </c>
      <c r="H14" s="2">
        <v>14.3</v>
      </c>
      <c r="I14" s="2">
        <v>10</v>
      </c>
      <c r="J14" s="2">
        <v>54</v>
      </c>
      <c r="L14" s="26"/>
      <c r="M14" s="8"/>
      <c r="N14" s="9">
        <v>2</v>
      </c>
      <c r="O14" s="9">
        <v>3</v>
      </c>
      <c r="P14" s="30"/>
      <c r="Q14" s="8"/>
      <c r="R14" s="9">
        <v>2</v>
      </c>
      <c r="S14" s="9">
        <v>5</v>
      </c>
      <c r="T14" s="30"/>
      <c r="U14" s="10">
        <v>0.14699999999999999</v>
      </c>
    </row>
    <row r="15" spans="1:33" ht="18" customHeight="1" x14ac:dyDescent="0.3">
      <c r="A15" s="2">
        <v>129</v>
      </c>
      <c r="B15" s="2">
        <v>1</v>
      </c>
      <c r="C15" s="2">
        <v>1</v>
      </c>
      <c r="D15" s="2">
        <v>69</v>
      </c>
      <c r="E15" s="2">
        <v>59</v>
      </c>
      <c r="F15" s="2">
        <v>1</v>
      </c>
      <c r="G15" s="2">
        <v>4</v>
      </c>
      <c r="H15" s="2">
        <v>2.5</v>
      </c>
      <c r="I15" s="2">
        <v>4</v>
      </c>
      <c r="J15" s="2">
        <v>7</v>
      </c>
      <c r="L15" s="26"/>
      <c r="M15" s="8"/>
      <c r="N15" s="9">
        <v>3</v>
      </c>
      <c r="O15" s="9">
        <v>12</v>
      </c>
      <c r="P15" s="10"/>
      <c r="Q15" s="8"/>
      <c r="R15" s="9">
        <v>3</v>
      </c>
      <c r="S15" s="9">
        <v>10</v>
      </c>
      <c r="T15" s="10"/>
      <c r="U15" s="10"/>
    </row>
    <row r="16" spans="1:33" ht="18" customHeight="1" x14ac:dyDescent="0.3">
      <c r="A16" s="2">
        <v>132</v>
      </c>
      <c r="B16" s="2">
        <v>1</v>
      </c>
      <c r="C16" s="2">
        <v>2</v>
      </c>
      <c r="D16" s="2">
        <v>66</v>
      </c>
      <c r="E16" s="2">
        <v>51</v>
      </c>
      <c r="F16" s="2">
        <v>0</v>
      </c>
      <c r="G16" s="2">
        <v>4</v>
      </c>
      <c r="H16" s="2">
        <v>47.5</v>
      </c>
      <c r="I16" s="2">
        <v>17</v>
      </c>
      <c r="J16" s="2">
        <v>147</v>
      </c>
      <c r="L16" s="7"/>
      <c r="M16" s="22"/>
      <c r="N16" s="23">
        <v>4</v>
      </c>
      <c r="O16" s="23">
        <v>15</v>
      </c>
      <c r="P16" s="24"/>
      <c r="Q16" s="22"/>
      <c r="R16" s="23">
        <v>4</v>
      </c>
      <c r="S16" s="23">
        <v>5</v>
      </c>
      <c r="T16" s="24"/>
      <c r="U16" s="24"/>
    </row>
    <row r="17" spans="1:10" ht="18" customHeight="1" x14ac:dyDescent="0.3">
      <c r="A17" s="2">
        <v>134</v>
      </c>
      <c r="B17" s="2">
        <v>1</v>
      </c>
      <c r="C17" s="2">
        <v>2</v>
      </c>
      <c r="D17" s="2">
        <v>65</v>
      </c>
      <c r="E17" s="2">
        <v>49</v>
      </c>
      <c r="F17" s="2">
        <v>0</v>
      </c>
      <c r="G17" s="2">
        <v>3</v>
      </c>
      <c r="H17" s="2">
        <v>52.4</v>
      </c>
      <c r="I17" s="2">
        <v>24</v>
      </c>
      <c r="J17" s="2">
        <v>176</v>
      </c>
    </row>
    <row r="18" spans="1:10" ht="18" customHeight="1" x14ac:dyDescent="0.3">
      <c r="A18" s="2">
        <v>135</v>
      </c>
      <c r="B18" s="2">
        <v>1</v>
      </c>
      <c r="C18" s="2">
        <v>1</v>
      </c>
      <c r="D18" s="2">
        <v>65</v>
      </c>
      <c r="E18" s="2">
        <v>55</v>
      </c>
      <c r="F18" s="2">
        <v>0</v>
      </c>
      <c r="G18" s="2">
        <v>4</v>
      </c>
      <c r="H18" s="2">
        <v>16.8</v>
      </c>
      <c r="I18" s="2">
        <v>3</v>
      </c>
      <c r="J18" s="2">
        <v>47</v>
      </c>
    </row>
    <row r="19" spans="1:10" ht="18" customHeight="1" x14ac:dyDescent="0.3">
      <c r="A19" s="2">
        <v>136</v>
      </c>
      <c r="B19" s="2">
        <v>1</v>
      </c>
      <c r="C19" s="2">
        <v>1</v>
      </c>
      <c r="D19" s="2">
        <v>57</v>
      </c>
      <c r="E19" s="2">
        <v>63</v>
      </c>
      <c r="F19" s="2">
        <v>0</v>
      </c>
      <c r="G19" s="2">
        <v>3</v>
      </c>
      <c r="H19" s="2">
        <v>32.799999999999997</v>
      </c>
      <c r="I19" s="2">
        <v>23</v>
      </c>
      <c r="J19" s="2">
        <v>106</v>
      </c>
    </row>
    <row r="20" spans="1:10" ht="18" customHeight="1" x14ac:dyDescent="0.3">
      <c r="A20" s="2">
        <v>139</v>
      </c>
      <c r="B20" s="2">
        <v>1</v>
      </c>
      <c r="C20" s="2">
        <v>2</v>
      </c>
      <c r="D20" s="2">
        <v>64</v>
      </c>
      <c r="E20" s="2">
        <v>60</v>
      </c>
      <c r="F20" s="2">
        <v>1</v>
      </c>
      <c r="G20" s="2">
        <v>3</v>
      </c>
      <c r="H20" s="2">
        <v>17.100000000000001</v>
      </c>
      <c r="I20" s="2">
        <v>15</v>
      </c>
      <c r="J20" s="2">
        <v>49</v>
      </c>
    </row>
    <row r="21" spans="1:10" ht="18" customHeight="1" x14ac:dyDescent="0.3">
      <c r="A21" s="2">
        <v>141</v>
      </c>
      <c r="B21" s="2">
        <v>1</v>
      </c>
      <c r="C21" s="2">
        <v>1</v>
      </c>
      <c r="D21" s="2">
        <v>74</v>
      </c>
      <c r="E21" s="2">
        <v>58</v>
      </c>
      <c r="F21" s="2">
        <v>0</v>
      </c>
      <c r="G21" s="2">
        <v>4</v>
      </c>
      <c r="H21" s="2">
        <v>27.8</v>
      </c>
      <c r="I21" s="2">
        <v>9</v>
      </c>
      <c r="J21" s="2">
        <v>84</v>
      </c>
    </row>
    <row r="22" spans="1:10" ht="18" customHeight="1" x14ac:dyDescent="0.3">
      <c r="A22" s="2">
        <v>143</v>
      </c>
      <c r="B22" s="2">
        <v>1</v>
      </c>
      <c r="C22" s="2">
        <v>1</v>
      </c>
      <c r="D22" s="2">
        <v>76</v>
      </c>
      <c r="E22" s="2">
        <v>48</v>
      </c>
      <c r="F22" s="2">
        <v>1</v>
      </c>
      <c r="G22" s="2">
        <v>4</v>
      </c>
      <c r="H22" s="2">
        <v>22.7</v>
      </c>
      <c r="I22" s="2">
        <v>14</v>
      </c>
      <c r="J22" s="2">
        <v>69</v>
      </c>
    </row>
    <row r="23" spans="1:10" ht="18" customHeight="1" x14ac:dyDescent="0.3">
      <c r="A23" s="2">
        <v>144</v>
      </c>
      <c r="B23" s="2">
        <v>1</v>
      </c>
      <c r="C23" s="2">
        <v>1</v>
      </c>
      <c r="D23" s="2">
        <v>71</v>
      </c>
      <c r="E23" s="2">
        <v>58</v>
      </c>
      <c r="F23" s="2">
        <v>0</v>
      </c>
      <c r="G23" s="2">
        <v>3</v>
      </c>
      <c r="H23" s="2">
        <v>28.9</v>
      </c>
      <c r="I23" s="2">
        <v>14</v>
      </c>
      <c r="J23" s="2">
        <v>92</v>
      </c>
    </row>
    <row r="24" spans="1:10" ht="18" customHeight="1" x14ac:dyDescent="0.3">
      <c r="A24" s="2">
        <v>145</v>
      </c>
      <c r="B24" s="2">
        <v>1</v>
      </c>
      <c r="C24" s="2">
        <v>2</v>
      </c>
      <c r="D24" s="2">
        <v>69</v>
      </c>
      <c r="E24" s="2">
        <v>47</v>
      </c>
      <c r="F24" s="2">
        <v>0</v>
      </c>
      <c r="G24" s="2">
        <v>4</v>
      </c>
      <c r="H24" s="2">
        <v>37.700000000000003</v>
      </c>
      <c r="I24" s="2">
        <v>21</v>
      </c>
      <c r="J24" s="2">
        <v>120</v>
      </c>
    </row>
    <row r="25" spans="1:10" ht="18" customHeight="1" x14ac:dyDescent="0.3">
      <c r="A25" s="2">
        <v>149</v>
      </c>
      <c r="B25" s="2">
        <v>1</v>
      </c>
      <c r="C25" s="2">
        <v>2</v>
      </c>
      <c r="D25" s="2">
        <v>66</v>
      </c>
      <c r="E25" s="2">
        <v>54</v>
      </c>
      <c r="F25" s="2">
        <v>0</v>
      </c>
      <c r="G25" s="2">
        <v>2</v>
      </c>
      <c r="H25" s="2">
        <v>26.4</v>
      </c>
      <c r="I25" s="2">
        <v>11</v>
      </c>
      <c r="J25" s="2">
        <v>85</v>
      </c>
    </row>
    <row r="26" spans="1:10" ht="18" customHeight="1" x14ac:dyDescent="0.3">
      <c r="A26" s="2">
        <v>150</v>
      </c>
      <c r="B26" s="2">
        <v>1</v>
      </c>
      <c r="C26" s="2">
        <v>1</v>
      </c>
      <c r="D26" s="2">
        <v>65</v>
      </c>
      <c r="E26" s="2">
        <v>56</v>
      </c>
      <c r="F26" s="2">
        <v>0</v>
      </c>
      <c r="G26" s="2">
        <v>3</v>
      </c>
      <c r="H26" s="2">
        <v>15</v>
      </c>
      <c r="I26" s="2">
        <v>5</v>
      </c>
      <c r="J26" s="2">
        <v>42</v>
      </c>
    </row>
    <row r="27" spans="1:10" ht="18" customHeight="1" x14ac:dyDescent="0.3">
      <c r="A27" s="2">
        <v>152</v>
      </c>
      <c r="B27" s="2">
        <v>1</v>
      </c>
      <c r="C27" s="2">
        <v>2</v>
      </c>
      <c r="D27" s="2">
        <v>66</v>
      </c>
      <c r="E27" s="2">
        <v>49</v>
      </c>
      <c r="F27" s="2">
        <v>0</v>
      </c>
      <c r="G27" s="2">
        <v>3</v>
      </c>
      <c r="H27" s="2">
        <v>26</v>
      </c>
      <c r="I27" s="2">
        <v>13</v>
      </c>
      <c r="J27" s="2">
        <v>83</v>
      </c>
    </row>
    <row r="28" spans="1:10" ht="18" customHeight="1" x14ac:dyDescent="0.3">
      <c r="A28" s="2">
        <v>154</v>
      </c>
      <c r="B28" s="2">
        <v>1</v>
      </c>
      <c r="C28" s="2">
        <v>1</v>
      </c>
      <c r="D28" s="2">
        <v>62</v>
      </c>
      <c r="E28" s="2">
        <v>66</v>
      </c>
      <c r="F28" s="2">
        <v>0</v>
      </c>
      <c r="G28" s="2">
        <v>3</v>
      </c>
      <c r="H28" s="2">
        <v>24.3</v>
      </c>
      <c r="I28" s="2">
        <v>6</v>
      </c>
      <c r="J28" s="2">
        <v>86</v>
      </c>
    </row>
    <row r="29" spans="1:10" ht="18" customHeight="1" x14ac:dyDescent="0.3">
      <c r="A29" s="2">
        <v>157</v>
      </c>
      <c r="B29" s="2">
        <v>1</v>
      </c>
      <c r="C29" s="2">
        <v>2</v>
      </c>
      <c r="D29" s="2">
        <v>66</v>
      </c>
      <c r="E29" s="2">
        <v>54</v>
      </c>
      <c r="F29" s="2">
        <v>0</v>
      </c>
      <c r="G29" s="2">
        <v>3</v>
      </c>
      <c r="H29" s="2">
        <v>17.2</v>
      </c>
      <c r="I29" s="2">
        <v>7</v>
      </c>
      <c r="J29" s="2">
        <v>53</v>
      </c>
    </row>
    <row r="30" spans="1:10" ht="18" customHeight="1" x14ac:dyDescent="0.3">
      <c r="A30" s="2">
        <v>158</v>
      </c>
      <c r="B30" s="2">
        <v>1</v>
      </c>
      <c r="C30" s="2">
        <v>1</v>
      </c>
      <c r="D30" s="2">
        <v>72</v>
      </c>
      <c r="E30" s="2">
        <v>55</v>
      </c>
      <c r="F30" s="2">
        <v>0</v>
      </c>
      <c r="G30" s="2">
        <v>3</v>
      </c>
      <c r="H30" s="2">
        <v>12.8</v>
      </c>
      <c r="I30" s="2">
        <v>8</v>
      </c>
      <c r="J30" s="2">
        <v>49</v>
      </c>
    </row>
    <row r="31" spans="1:10" ht="18" customHeight="1" x14ac:dyDescent="0.3">
      <c r="A31" s="2">
        <v>159</v>
      </c>
      <c r="B31" s="2">
        <v>1</v>
      </c>
      <c r="C31" s="2">
        <v>2</v>
      </c>
      <c r="D31" s="2">
        <v>56</v>
      </c>
      <c r="E31" s="2">
        <v>50</v>
      </c>
      <c r="F31" s="2">
        <v>0</v>
      </c>
      <c r="G31" s="2">
        <v>4</v>
      </c>
      <c r="H31" s="2">
        <v>41.6</v>
      </c>
      <c r="I31" s="2">
        <v>17</v>
      </c>
      <c r="J31" s="2">
        <v>144</v>
      </c>
    </row>
    <row r="32" spans="1:10" ht="18" customHeight="1" x14ac:dyDescent="0.3">
      <c r="A32" s="2">
        <v>101</v>
      </c>
      <c r="B32" s="2">
        <v>2</v>
      </c>
      <c r="C32" s="2">
        <v>2</v>
      </c>
      <c r="D32" s="2">
        <v>81</v>
      </c>
      <c r="E32" s="2">
        <v>52</v>
      </c>
      <c r="F32" s="2">
        <v>0</v>
      </c>
      <c r="G32" s="2">
        <v>2</v>
      </c>
      <c r="H32" s="2" t="s">
        <v>3</v>
      </c>
      <c r="I32" s="2" t="s">
        <v>3</v>
      </c>
      <c r="J32" s="2" t="s">
        <v>3</v>
      </c>
    </row>
    <row r="33" spans="1:10" ht="18" customHeight="1" x14ac:dyDescent="0.3">
      <c r="A33" s="2">
        <v>105</v>
      </c>
      <c r="B33" s="2">
        <v>2</v>
      </c>
      <c r="C33" s="2">
        <v>2</v>
      </c>
      <c r="D33" s="2">
        <v>66</v>
      </c>
      <c r="E33" s="2">
        <v>45</v>
      </c>
      <c r="F33" s="2">
        <v>0</v>
      </c>
      <c r="G33" s="2">
        <v>4</v>
      </c>
      <c r="H33" s="2" t="s">
        <v>3</v>
      </c>
      <c r="I33" s="2" t="s">
        <v>3</v>
      </c>
      <c r="J33" s="2" t="s">
        <v>3</v>
      </c>
    </row>
    <row r="34" spans="1:10" ht="18" customHeight="1" x14ac:dyDescent="0.3">
      <c r="A34" s="2">
        <v>106</v>
      </c>
      <c r="B34" s="2">
        <v>2</v>
      </c>
      <c r="C34" s="2">
        <v>2</v>
      </c>
      <c r="D34" s="2">
        <v>66</v>
      </c>
      <c r="E34" s="2">
        <v>54</v>
      </c>
      <c r="F34" s="2">
        <v>1</v>
      </c>
      <c r="G34" s="2">
        <v>4</v>
      </c>
      <c r="H34" s="2" t="s">
        <v>3</v>
      </c>
      <c r="I34" s="2" t="s">
        <v>3</v>
      </c>
      <c r="J34" s="2" t="s">
        <v>3</v>
      </c>
    </row>
    <row r="35" spans="1:10" ht="18" customHeight="1" x14ac:dyDescent="0.3">
      <c r="A35" s="2">
        <v>110</v>
      </c>
      <c r="B35" s="2">
        <v>2</v>
      </c>
      <c r="C35" s="2">
        <v>1</v>
      </c>
      <c r="D35" s="2">
        <v>73</v>
      </c>
      <c r="E35" s="2">
        <v>66</v>
      </c>
      <c r="F35" s="2">
        <v>0</v>
      </c>
      <c r="G35" s="2">
        <v>3</v>
      </c>
      <c r="H35" s="2" t="s">
        <v>3</v>
      </c>
      <c r="I35" s="2" t="s">
        <v>3</v>
      </c>
      <c r="J35" s="2" t="s">
        <v>3</v>
      </c>
    </row>
    <row r="36" spans="1:10" ht="18" customHeight="1" x14ac:dyDescent="0.3">
      <c r="A36" s="2">
        <v>113</v>
      </c>
      <c r="B36" s="2">
        <v>2</v>
      </c>
      <c r="C36" s="2">
        <v>1</v>
      </c>
      <c r="D36" s="2">
        <v>76</v>
      </c>
      <c r="E36" s="2">
        <v>53</v>
      </c>
      <c r="F36" s="2">
        <v>1</v>
      </c>
      <c r="G36" s="2">
        <v>4</v>
      </c>
      <c r="H36" s="2" t="s">
        <v>3</v>
      </c>
      <c r="I36" s="2" t="s">
        <v>3</v>
      </c>
      <c r="J36" s="2" t="s">
        <v>3</v>
      </c>
    </row>
    <row r="37" spans="1:10" ht="18" customHeight="1" x14ac:dyDescent="0.3">
      <c r="A37" s="2">
        <v>114</v>
      </c>
      <c r="B37" s="2">
        <v>2</v>
      </c>
      <c r="C37" s="2">
        <v>1</v>
      </c>
      <c r="D37" s="2">
        <v>58</v>
      </c>
      <c r="E37" s="2">
        <v>60</v>
      </c>
      <c r="F37" s="2">
        <v>0</v>
      </c>
      <c r="G37" s="2">
        <v>3</v>
      </c>
      <c r="H37" s="2" t="s">
        <v>3</v>
      </c>
      <c r="I37" s="2" t="s">
        <v>3</v>
      </c>
      <c r="J37" s="2" t="s">
        <v>3</v>
      </c>
    </row>
    <row r="38" spans="1:10" ht="18" customHeight="1" x14ac:dyDescent="0.3">
      <c r="A38" s="2">
        <v>115</v>
      </c>
      <c r="B38" s="2">
        <v>2</v>
      </c>
      <c r="C38" s="2">
        <v>1</v>
      </c>
      <c r="D38" s="2">
        <v>74</v>
      </c>
      <c r="E38" s="2">
        <v>37</v>
      </c>
      <c r="F38" s="2">
        <v>0</v>
      </c>
      <c r="G38" s="2">
        <v>2</v>
      </c>
      <c r="H38" s="2" t="s">
        <v>3</v>
      </c>
      <c r="I38" s="2" t="s">
        <v>3</v>
      </c>
      <c r="J38" s="2" t="s">
        <v>3</v>
      </c>
    </row>
    <row r="39" spans="1:10" ht="18" customHeight="1" x14ac:dyDescent="0.3">
      <c r="A39" s="2">
        <v>119</v>
      </c>
      <c r="B39" s="2">
        <v>2</v>
      </c>
      <c r="C39" s="2">
        <v>2</v>
      </c>
      <c r="D39" s="2">
        <v>51</v>
      </c>
      <c r="E39" s="2">
        <v>50</v>
      </c>
      <c r="F39" s="2">
        <v>0</v>
      </c>
      <c r="G39" s="2">
        <v>2</v>
      </c>
      <c r="H39" s="2" t="s">
        <v>3</v>
      </c>
      <c r="I39" s="2" t="s">
        <v>3</v>
      </c>
      <c r="J39" s="2" t="s">
        <v>3</v>
      </c>
    </row>
    <row r="40" spans="1:10" ht="18" customHeight="1" x14ac:dyDescent="0.3">
      <c r="A40" s="2">
        <v>124</v>
      </c>
      <c r="B40" s="2">
        <v>2</v>
      </c>
      <c r="C40" s="2">
        <v>2</v>
      </c>
      <c r="D40" s="2">
        <v>63</v>
      </c>
      <c r="E40" s="2">
        <v>45</v>
      </c>
      <c r="F40" s="2">
        <v>0</v>
      </c>
      <c r="G40" s="2">
        <v>4</v>
      </c>
      <c r="H40" s="2" t="s">
        <v>3</v>
      </c>
      <c r="I40" s="2" t="s">
        <v>3</v>
      </c>
      <c r="J40" s="2" t="s">
        <v>3</v>
      </c>
    </row>
    <row r="41" spans="1:10" ht="18" customHeight="1" x14ac:dyDescent="0.3">
      <c r="A41" s="2">
        <v>131</v>
      </c>
      <c r="B41" s="2">
        <v>2</v>
      </c>
      <c r="C41" s="2">
        <v>2</v>
      </c>
      <c r="D41" s="2">
        <v>71</v>
      </c>
      <c r="E41" s="2">
        <v>45</v>
      </c>
      <c r="F41" s="2">
        <v>1</v>
      </c>
      <c r="G41" s="2">
        <v>3</v>
      </c>
      <c r="H41" s="2" t="s">
        <v>3</v>
      </c>
      <c r="I41" s="2" t="s">
        <v>3</v>
      </c>
      <c r="J41" s="2" t="s">
        <v>3</v>
      </c>
    </row>
    <row r="42" spans="1:10" ht="18" customHeight="1" x14ac:dyDescent="0.3">
      <c r="A42" s="2">
        <v>137</v>
      </c>
      <c r="B42" s="2">
        <v>2</v>
      </c>
      <c r="C42" s="2">
        <v>2</v>
      </c>
      <c r="D42" s="2">
        <v>71</v>
      </c>
      <c r="E42" s="2">
        <v>50</v>
      </c>
      <c r="F42" s="2">
        <v>0</v>
      </c>
      <c r="G42" s="2">
        <v>3</v>
      </c>
      <c r="H42" s="2" t="s">
        <v>3</v>
      </c>
      <c r="I42" s="2" t="s">
        <v>3</v>
      </c>
      <c r="J42" s="2" t="s">
        <v>3</v>
      </c>
    </row>
    <row r="43" spans="1:10" ht="18" customHeight="1" x14ac:dyDescent="0.3">
      <c r="A43" s="2">
        <v>138</v>
      </c>
      <c r="B43" s="2">
        <v>2</v>
      </c>
      <c r="C43" s="2">
        <v>1</v>
      </c>
      <c r="D43" s="2">
        <v>69</v>
      </c>
      <c r="E43" s="2">
        <v>55</v>
      </c>
      <c r="F43" s="2">
        <v>0</v>
      </c>
      <c r="G43" s="2">
        <v>3</v>
      </c>
      <c r="H43" s="2" t="s">
        <v>3</v>
      </c>
      <c r="I43" s="2" t="s">
        <v>3</v>
      </c>
      <c r="J43" s="2" t="s">
        <v>3</v>
      </c>
    </row>
    <row r="44" spans="1:10" ht="18" customHeight="1" x14ac:dyDescent="0.3">
      <c r="A44" s="2">
        <v>139</v>
      </c>
      <c r="B44" s="2">
        <v>2</v>
      </c>
      <c r="C44" s="2">
        <v>1</v>
      </c>
      <c r="D44" s="2">
        <v>65</v>
      </c>
      <c r="E44" s="2">
        <v>61</v>
      </c>
      <c r="F44" s="2">
        <v>0</v>
      </c>
      <c r="G44" s="2">
        <v>3</v>
      </c>
      <c r="H44" s="2" t="s">
        <v>3</v>
      </c>
      <c r="I44" s="2" t="s">
        <v>3</v>
      </c>
      <c r="J44" s="2" t="s">
        <v>3</v>
      </c>
    </row>
    <row r="45" spans="1:10" ht="18" customHeight="1" x14ac:dyDescent="0.3">
      <c r="A45" s="2">
        <v>140</v>
      </c>
      <c r="B45" s="2">
        <v>2</v>
      </c>
      <c r="C45" s="2">
        <v>1</v>
      </c>
      <c r="D45" s="2">
        <v>70</v>
      </c>
      <c r="E45" s="2">
        <v>59</v>
      </c>
      <c r="F45" s="2">
        <v>1</v>
      </c>
      <c r="G45" s="2">
        <v>2</v>
      </c>
      <c r="H45" s="2" t="s">
        <v>3</v>
      </c>
      <c r="I45" s="2" t="s">
        <v>3</v>
      </c>
      <c r="J45" s="2" t="s">
        <v>3</v>
      </c>
    </row>
    <row r="46" spans="1:10" ht="18" customHeight="1" x14ac:dyDescent="0.3">
      <c r="A46" s="2">
        <v>145</v>
      </c>
      <c r="B46" s="2">
        <v>2</v>
      </c>
      <c r="C46" s="2">
        <v>2</v>
      </c>
      <c r="D46" s="2">
        <v>70</v>
      </c>
      <c r="E46" s="2">
        <v>41</v>
      </c>
      <c r="F46" s="2">
        <v>0</v>
      </c>
      <c r="G46" s="2">
        <v>4</v>
      </c>
      <c r="H46" s="2" t="s">
        <v>3</v>
      </c>
      <c r="I46" s="2" t="s">
        <v>3</v>
      </c>
      <c r="J46" s="2" t="s">
        <v>3</v>
      </c>
    </row>
    <row r="47" spans="1:10" ht="18" customHeight="1" x14ac:dyDescent="0.3">
      <c r="A47" s="2">
        <v>146</v>
      </c>
      <c r="B47" s="2">
        <v>2</v>
      </c>
      <c r="C47" s="2">
        <v>1</v>
      </c>
      <c r="D47" s="2">
        <v>66</v>
      </c>
      <c r="E47" s="2">
        <v>56</v>
      </c>
      <c r="F47" s="2">
        <v>0</v>
      </c>
      <c r="G47" s="2">
        <v>2</v>
      </c>
      <c r="H47" s="2" t="s">
        <v>3</v>
      </c>
      <c r="I47" s="2" t="s">
        <v>3</v>
      </c>
      <c r="J47" s="2" t="s">
        <v>3</v>
      </c>
    </row>
    <row r="48" spans="1:10" ht="18" customHeight="1" x14ac:dyDescent="0.3">
      <c r="A48" s="2">
        <v>147</v>
      </c>
      <c r="B48" s="2">
        <v>2</v>
      </c>
      <c r="C48" s="2">
        <v>1</v>
      </c>
      <c r="D48" s="2">
        <v>71</v>
      </c>
      <c r="E48" s="2">
        <v>45</v>
      </c>
      <c r="F48" s="2">
        <v>0</v>
      </c>
      <c r="G48" s="2">
        <v>3</v>
      </c>
      <c r="H48" s="2" t="s">
        <v>3</v>
      </c>
      <c r="I48" s="2" t="s">
        <v>3</v>
      </c>
      <c r="J48" s="2" t="s">
        <v>3</v>
      </c>
    </row>
    <row r="49" spans="1:10" ht="18" customHeight="1" x14ac:dyDescent="0.3">
      <c r="A49" s="2">
        <v>153</v>
      </c>
      <c r="B49" s="2">
        <v>2</v>
      </c>
      <c r="C49" s="2">
        <v>2</v>
      </c>
      <c r="D49" s="2">
        <v>66</v>
      </c>
      <c r="E49" s="2">
        <v>49</v>
      </c>
      <c r="F49" s="2">
        <v>0</v>
      </c>
      <c r="G49" s="2">
        <v>3</v>
      </c>
      <c r="H49" s="2" t="s">
        <v>3</v>
      </c>
      <c r="I49" s="2" t="s">
        <v>3</v>
      </c>
      <c r="J49" s="2" t="s">
        <v>3</v>
      </c>
    </row>
    <row r="50" spans="1:10" ht="18" customHeight="1" x14ac:dyDescent="0.3">
      <c r="A50" s="2">
        <v>155</v>
      </c>
      <c r="B50" s="2">
        <v>2</v>
      </c>
      <c r="C50" s="2">
        <v>1</v>
      </c>
      <c r="D50" s="2">
        <v>66</v>
      </c>
      <c r="E50" s="2">
        <v>41</v>
      </c>
      <c r="F50" s="2">
        <v>1</v>
      </c>
      <c r="G50" s="2">
        <v>3</v>
      </c>
      <c r="H50" s="2" t="s">
        <v>3</v>
      </c>
      <c r="I50" s="2" t="s">
        <v>3</v>
      </c>
      <c r="J50" s="2" t="s">
        <v>3</v>
      </c>
    </row>
    <row r="51" spans="1:10" ht="18" customHeight="1" x14ac:dyDescent="0.3">
      <c r="A51" s="2">
        <v>156</v>
      </c>
      <c r="B51" s="2">
        <v>2</v>
      </c>
      <c r="C51" s="2">
        <v>1</v>
      </c>
      <c r="D51" s="2">
        <v>72</v>
      </c>
      <c r="E51" s="2">
        <v>51</v>
      </c>
      <c r="F51" s="2">
        <v>0</v>
      </c>
      <c r="G51" s="2">
        <v>3</v>
      </c>
      <c r="H51" s="2" t="s">
        <v>3</v>
      </c>
      <c r="I51" s="2" t="s">
        <v>3</v>
      </c>
      <c r="J51" s="2" t="s">
        <v>3</v>
      </c>
    </row>
    <row r="53" spans="1:10" ht="18" customHeight="1" x14ac:dyDescent="0.3">
      <c r="D53" s="1">
        <f>COUNT(D2:D31)</f>
        <v>30</v>
      </c>
    </row>
    <row r="54" spans="1:10" ht="18" customHeight="1" x14ac:dyDescent="0.3">
      <c r="D54" s="1">
        <f>AVERAGE(D2:D31)</f>
        <v>65.833333333333329</v>
      </c>
    </row>
    <row r="55" spans="1:10" ht="18" customHeight="1" x14ac:dyDescent="0.3">
      <c r="D55" s="1">
        <f>STDEV(D2:D31)</f>
        <v>6.0690471520110423</v>
      </c>
    </row>
    <row r="56" spans="1:10" ht="18" customHeight="1" x14ac:dyDescent="0.3">
      <c r="D56" s="1">
        <f>MIN(D2:D21)</f>
        <v>52</v>
      </c>
    </row>
    <row r="57" spans="1:10" ht="18" customHeight="1" x14ac:dyDescent="0.3">
      <c r="D57" s="1">
        <f>MAX(D2:D31)</f>
        <v>76</v>
      </c>
    </row>
    <row r="59" spans="1:10" ht="18" customHeight="1" x14ac:dyDescent="0.3">
      <c r="D59" s="1">
        <f>COUNT(D32:D51)</f>
        <v>20</v>
      </c>
    </row>
    <row r="60" spans="1:10" ht="18" customHeight="1" x14ac:dyDescent="0.3">
      <c r="D60" s="1">
        <f>AVERAGE(D32:D51)</f>
        <v>68.25</v>
      </c>
    </row>
    <row r="61" spans="1:10" ht="18" customHeight="1" x14ac:dyDescent="0.3">
      <c r="D61" s="1">
        <f>STDEV(D32:D51)</f>
        <v>6.4389848824010665</v>
      </c>
    </row>
    <row r="62" spans="1:10" ht="18" customHeight="1" x14ac:dyDescent="0.3">
      <c r="D62" s="1">
        <f>MIN(D32:D51)</f>
        <v>51</v>
      </c>
    </row>
    <row r="63" spans="1:10" ht="18" customHeight="1" x14ac:dyDescent="0.3">
      <c r="D63" s="1">
        <f>MAX(D32:D51)</f>
        <v>81</v>
      </c>
    </row>
  </sheetData>
  <mergeCells count="4">
    <mergeCell ref="N7:P7"/>
    <mergeCell ref="N8:P8"/>
    <mergeCell ref="R7:T7"/>
    <mergeCell ref="R8:T8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CB41-B398-4BE0-9F72-171FAD066A1C}">
  <dimension ref="A1:H30"/>
  <sheetViews>
    <sheetView workbookViewId="0"/>
  </sheetViews>
  <sheetFormatPr defaultRowHeight="13.2" x14ac:dyDescent="0.2"/>
  <cols>
    <col min="1" max="1" width="10.88671875" bestFit="1" customWidth="1"/>
  </cols>
  <sheetData>
    <row r="1" spans="1:8" x14ac:dyDescent="0.2">
      <c r="A1" t="s">
        <v>108</v>
      </c>
    </row>
    <row r="3" spans="1:8" x14ac:dyDescent="0.2">
      <c r="A3" s="3" t="s">
        <v>15</v>
      </c>
    </row>
    <row r="4" spans="1:8" x14ac:dyDescent="0.2">
      <c r="A4" s="3" t="s">
        <v>16</v>
      </c>
    </row>
    <row r="5" spans="1:8" x14ac:dyDescent="0.2">
      <c r="A5" s="3" t="s">
        <v>117</v>
      </c>
    </row>
    <row r="6" spans="1:8" x14ac:dyDescent="0.2">
      <c r="A6" s="3" t="s">
        <v>17</v>
      </c>
      <c r="B6" t="s">
        <v>118</v>
      </c>
    </row>
    <row r="7" spans="1:8" x14ac:dyDescent="0.2">
      <c r="A7" s="3" t="s">
        <v>121</v>
      </c>
    </row>
    <row r="8" spans="1:8" hidden="1" x14ac:dyDescent="0.2">
      <c r="A8" s="3" t="s">
        <v>19</v>
      </c>
      <c r="B8" s="3" t="s">
        <v>119</v>
      </c>
    </row>
    <row r="9" spans="1:8" hidden="1" x14ac:dyDescent="0.2">
      <c r="A9" s="3" t="s">
        <v>120</v>
      </c>
      <c r="B9" s="3" t="s">
        <v>18</v>
      </c>
    </row>
    <row r="10" spans="1:8" hidden="1" x14ac:dyDescent="0.2"/>
    <row r="12" spans="1:8" x14ac:dyDescent="0.2">
      <c r="A12" t="s">
        <v>109</v>
      </c>
    </row>
    <row r="13" spans="1:8" x14ac:dyDescent="0.2">
      <c r="B13" s="3" t="s">
        <v>105</v>
      </c>
      <c r="C13" s="3" t="s">
        <v>106</v>
      </c>
      <c r="D13" t="s">
        <v>110</v>
      </c>
    </row>
    <row r="14" spans="1:8" x14ac:dyDescent="0.2">
      <c r="A14" s="3" t="s">
        <v>84</v>
      </c>
      <c r="B14">
        <v>17</v>
      </c>
      <c r="C14">
        <v>13</v>
      </c>
      <c r="D14">
        <v>30</v>
      </c>
    </row>
    <row r="15" spans="1:8" x14ac:dyDescent="0.2">
      <c r="A15" s="3" t="s">
        <v>85</v>
      </c>
      <c r="B15">
        <v>11</v>
      </c>
      <c r="C15">
        <v>9</v>
      </c>
      <c r="D15">
        <v>20</v>
      </c>
    </row>
    <row r="16" spans="1:8" x14ac:dyDescent="0.2">
      <c r="A16" t="s">
        <v>110</v>
      </c>
      <c r="B16">
        <v>28</v>
      </c>
      <c r="C16">
        <v>22</v>
      </c>
      <c r="D16">
        <v>50</v>
      </c>
      <c r="H16" s="31" t="s">
        <v>152</v>
      </c>
    </row>
    <row r="17" spans="1:8" x14ac:dyDescent="0.2">
      <c r="H17" s="31" t="s">
        <v>153</v>
      </c>
    </row>
    <row r="18" spans="1:8" x14ac:dyDescent="0.2">
      <c r="A18" t="s">
        <v>111</v>
      </c>
    </row>
    <row r="19" spans="1:8" x14ac:dyDescent="0.2">
      <c r="B19" s="3" t="s">
        <v>105</v>
      </c>
      <c r="C19" s="3" t="s">
        <v>106</v>
      </c>
    </row>
    <row r="20" spans="1:8" x14ac:dyDescent="0.2">
      <c r="A20" s="3" t="s">
        <v>84</v>
      </c>
      <c r="B20" s="5">
        <v>16.8</v>
      </c>
      <c r="C20" s="5">
        <v>13.2</v>
      </c>
    </row>
    <row r="21" spans="1:8" x14ac:dyDescent="0.2">
      <c r="A21" s="3" t="s">
        <v>85</v>
      </c>
      <c r="B21" s="5">
        <v>11.2</v>
      </c>
      <c r="C21" s="5">
        <v>8.8000000000000007</v>
      </c>
    </row>
    <row r="22" spans="1:8" x14ac:dyDescent="0.2">
      <c r="C22" s="12" t="s">
        <v>112</v>
      </c>
    </row>
    <row r="24" spans="1:8" x14ac:dyDescent="0.2">
      <c r="A24" t="s">
        <v>108</v>
      </c>
    </row>
    <row r="25" spans="1:8" x14ac:dyDescent="0.2">
      <c r="B25" t="s">
        <v>41</v>
      </c>
      <c r="C25" t="s">
        <v>42</v>
      </c>
      <c r="D25" t="s">
        <v>43</v>
      </c>
      <c r="E25" t="s">
        <v>44</v>
      </c>
    </row>
    <row r="26" spans="1:8" x14ac:dyDescent="0.2">
      <c r="A26" t="s">
        <v>113</v>
      </c>
      <c r="B26" s="4">
        <v>1.3528138528138433E-2</v>
      </c>
      <c r="C26">
        <v>1</v>
      </c>
      <c r="D26" s="37">
        <v>0.9074064434541943</v>
      </c>
    </row>
    <row r="27" spans="1:8" x14ac:dyDescent="0.2">
      <c r="A27" t="s">
        <v>114</v>
      </c>
      <c r="B27" s="4">
        <v>0</v>
      </c>
      <c r="C27">
        <v>1</v>
      </c>
      <c r="D27" s="6">
        <v>1</v>
      </c>
    </row>
    <row r="29" spans="1:8" x14ac:dyDescent="0.2">
      <c r="A29" t="s">
        <v>115</v>
      </c>
      <c r="B29" s="4">
        <v>1.6448792373994166E-2</v>
      </c>
    </row>
    <row r="30" spans="1:8" x14ac:dyDescent="0.2">
      <c r="A30" t="s">
        <v>116</v>
      </c>
      <c r="B30" s="4">
        <v>3.3783783783783786E-2</v>
      </c>
    </row>
  </sheetData>
  <sortState xmlns:xlrd2="http://schemas.microsoft.com/office/spreadsheetml/2017/richdata2" ref="A8:D9">
    <sortCondition ref="D8"/>
    <sortCondition ref="C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3(1)data</vt:lpstr>
      <vt:lpstr>3(1)age</vt:lpstr>
      <vt:lpstr>3(1)age2</vt:lpstr>
      <vt:lpstr>3(1)age3</vt:lpstr>
      <vt:lpstr>3(1)bw</vt:lpstr>
      <vt:lpstr>3(1)dexDose</vt:lpstr>
      <vt:lpstr>3(3)2box</vt:lpstr>
      <vt:lpstr>3(3_4)table</vt:lpstr>
      <vt:lpstr>3(4)Chi</vt:lpstr>
      <vt:lpstr>3(4)Fisher</vt:lpstr>
      <vt:lpstr>3(1)1Chi_2</vt:lpstr>
      <vt:lpstr>3(5)bw_t</vt:lpstr>
      <vt:lpstr>'3(1)data'!Print_Area</vt:lpstr>
      <vt:lpstr>'3(3_4)table'!Print_Area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Yoshitaka Yano</cp:lastModifiedBy>
  <cp:lastPrinted>2023-08-21T05:42:04Z</cp:lastPrinted>
  <dcterms:created xsi:type="dcterms:W3CDTF">2023-08-19T22:42:36Z</dcterms:created>
  <dcterms:modified xsi:type="dcterms:W3CDTF">2026-03-02T23:39:36Z</dcterms:modified>
</cp:coreProperties>
</file>