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DOCUMENT4\11_MY_LABO\NewHP\書籍発刊\03_臨床研究①\EXCELファイル\"/>
    </mc:Choice>
  </mc:AlternateContent>
  <xr:revisionPtr revIDLastSave="0" documentId="13_ncr:1_{B70EE1BE-3666-4627-A050-F3B22A60E9DD}" xr6:coauthVersionLast="47" xr6:coauthVersionMax="47" xr10:uidLastSave="{00000000-0000-0000-0000-000000000000}"/>
  <bookViews>
    <workbookView xWindow="-108" yWindow="-108" windowWidth="23256" windowHeight="12456" tabRatio="578" xr2:uid="{CA0807A6-05F6-462D-BBF7-EB687A5BB104}"/>
  </bookViews>
  <sheets>
    <sheet name="2(1)1a" sheetId="1" r:id="rId1"/>
    <sheet name="2(1)1b" sheetId="2" r:id="rId2"/>
    <sheet name="2(1)3" sheetId="5" r:id="rId3"/>
    <sheet name="2(2)1" sheetId="31" r:id="rId4"/>
    <sheet name="2(2)2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31" l="1"/>
  <c r="L67" i="31"/>
  <c r="L66" i="31"/>
  <c r="L65" i="31"/>
  <c r="L64" i="31"/>
  <c r="L63" i="31"/>
  <c r="L62" i="31"/>
  <c r="L61" i="31"/>
  <c r="L60" i="31"/>
  <c r="L59" i="31"/>
  <c r="L58" i="31"/>
  <c r="L57" i="31"/>
  <c r="L56" i="31"/>
  <c r="L55" i="31"/>
  <c r="L54" i="31"/>
  <c r="L53" i="31"/>
  <c r="L52" i="31"/>
  <c r="L51" i="31"/>
  <c r="L50" i="31"/>
  <c r="L49" i="31"/>
  <c r="L48" i="31"/>
  <c r="L47" i="31"/>
  <c r="L46" i="31"/>
  <c r="L45" i="31"/>
  <c r="L44" i="31"/>
  <c r="L43" i="31"/>
  <c r="L42" i="31"/>
  <c r="L41" i="31"/>
  <c r="L40" i="31"/>
  <c r="L39" i="31"/>
  <c r="L38" i="31"/>
  <c r="L37" i="31"/>
  <c r="L36" i="31"/>
  <c r="L35" i="31"/>
  <c r="L34" i="31"/>
  <c r="L33" i="31"/>
  <c r="L32" i="31"/>
  <c r="L31" i="31"/>
  <c r="L30" i="31"/>
  <c r="L29" i="31"/>
  <c r="L28" i="31"/>
  <c r="L27" i="31"/>
  <c r="L26" i="31"/>
  <c r="L25" i="31"/>
  <c r="L24" i="31"/>
  <c r="L23" i="31"/>
  <c r="L22" i="31"/>
  <c r="L21" i="31"/>
  <c r="L20" i="31"/>
  <c r="L19" i="31"/>
  <c r="L18" i="31"/>
  <c r="L17" i="31"/>
  <c r="L16" i="31"/>
  <c r="L15" i="31"/>
  <c r="L14" i="31"/>
  <c r="L13" i="31"/>
  <c r="L12" i="31"/>
  <c r="L11" i="31"/>
  <c r="L10" i="31"/>
  <c r="L9" i="31"/>
  <c r="L8" i="31"/>
  <c r="K9" i="31"/>
  <c r="K10" i="31" s="1"/>
  <c r="C8" i="31"/>
  <c r="B9" i="31"/>
  <c r="C9" i="31" s="1"/>
  <c r="K11" i="31" l="1"/>
  <c r="B10" i="31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G27" i="5"/>
  <c r="G24" i="5"/>
  <c r="J24" i="5" s="1"/>
  <c r="F24" i="5"/>
  <c r="I24" i="5" s="1"/>
  <c r="G23" i="5"/>
  <c r="J23" i="5" s="1"/>
  <c r="F23" i="5"/>
  <c r="I23" i="5" s="1"/>
  <c r="G22" i="5"/>
  <c r="J22" i="5" s="1"/>
  <c r="F22" i="5"/>
  <c r="I22" i="5" s="1"/>
  <c r="G21" i="5"/>
  <c r="J21" i="5" s="1"/>
  <c r="F21" i="5"/>
  <c r="I21" i="5" s="1"/>
  <c r="G20" i="5"/>
  <c r="J20" i="5" s="1"/>
  <c r="F20" i="5"/>
  <c r="I20" i="5" s="1"/>
  <c r="G19" i="5"/>
  <c r="J19" i="5" s="1"/>
  <c r="F19" i="5"/>
  <c r="I19" i="5" s="1"/>
  <c r="G18" i="5"/>
  <c r="J18" i="5" s="1"/>
  <c r="F18" i="5"/>
  <c r="I18" i="5" s="1"/>
  <c r="G17" i="5"/>
  <c r="J17" i="5" s="1"/>
  <c r="F17" i="5"/>
  <c r="I17" i="5" s="1"/>
  <c r="G16" i="5"/>
  <c r="J16" i="5" s="1"/>
  <c r="F16" i="5"/>
  <c r="I16" i="5" s="1"/>
  <c r="G15" i="5"/>
  <c r="J15" i="5" s="1"/>
  <c r="F15" i="5"/>
  <c r="I15" i="5" s="1"/>
  <c r="G14" i="5"/>
  <c r="J14" i="5" s="1"/>
  <c r="F14" i="5"/>
  <c r="I14" i="5" s="1"/>
  <c r="G13" i="5"/>
  <c r="J13" i="5" s="1"/>
  <c r="F13" i="5"/>
  <c r="I13" i="5" s="1"/>
  <c r="G12" i="5"/>
  <c r="J12" i="5" s="1"/>
  <c r="F12" i="5"/>
  <c r="I12" i="5" s="1"/>
  <c r="G11" i="5"/>
  <c r="J11" i="5" s="1"/>
  <c r="F11" i="5"/>
  <c r="I11" i="5" s="1"/>
  <c r="G10" i="5"/>
  <c r="J10" i="5" s="1"/>
  <c r="F10" i="5"/>
  <c r="I10" i="5" s="1"/>
  <c r="G9" i="5"/>
  <c r="J9" i="5" s="1"/>
  <c r="F9" i="5"/>
  <c r="I9" i="5" s="1"/>
  <c r="G8" i="5"/>
  <c r="J8" i="5" s="1"/>
  <c r="F8" i="5"/>
  <c r="I8" i="5" s="1"/>
  <c r="G7" i="5"/>
  <c r="J7" i="5" s="1"/>
  <c r="F7" i="5"/>
  <c r="I7" i="5" s="1"/>
  <c r="G6" i="5"/>
  <c r="J6" i="5" s="1"/>
  <c r="F6" i="5"/>
  <c r="I6" i="5" s="1"/>
  <c r="B6" i="5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G5" i="5"/>
  <c r="J5" i="5" s="1"/>
  <c r="F5" i="5"/>
  <c r="I5" i="5" s="1"/>
  <c r="K12" i="31" l="1"/>
  <c r="B11" i="31"/>
  <c r="C10" i="3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5" i="1"/>
  <c r="D15" i="1"/>
  <c r="C15" i="1"/>
  <c r="E14" i="1"/>
  <c r="D14" i="1"/>
  <c r="C14" i="1"/>
  <c r="K13" i="31" l="1"/>
  <c r="B12" i="31"/>
  <c r="C11" i="31"/>
  <c r="K14" i="31" l="1"/>
  <c r="B13" i="31"/>
  <c r="C12" i="31"/>
  <c r="K15" i="31" l="1"/>
  <c r="B14" i="31"/>
  <c r="C13" i="31"/>
  <c r="K16" i="31" l="1"/>
  <c r="B15" i="31"/>
  <c r="C14" i="31"/>
  <c r="K17" i="31" l="1"/>
  <c r="B16" i="31"/>
  <c r="C15" i="31"/>
  <c r="K18" i="31" l="1"/>
  <c r="B17" i="31"/>
  <c r="C16" i="31"/>
  <c r="K19" i="31" l="1"/>
  <c r="B18" i="31"/>
  <c r="C17" i="31"/>
  <c r="K20" i="31" l="1"/>
  <c r="B19" i="31"/>
  <c r="C18" i="31"/>
  <c r="K21" i="31" l="1"/>
  <c r="B20" i="31"/>
  <c r="C19" i="31"/>
  <c r="K22" i="31" l="1"/>
  <c r="B21" i="31"/>
  <c r="C20" i="31"/>
  <c r="K23" i="31" l="1"/>
  <c r="B22" i="31"/>
  <c r="C21" i="31"/>
  <c r="K24" i="31" l="1"/>
  <c r="B23" i="31"/>
  <c r="C22" i="31"/>
  <c r="K25" i="31" l="1"/>
  <c r="B24" i="31"/>
  <c r="C23" i="31"/>
  <c r="K26" i="31" l="1"/>
  <c r="B25" i="31"/>
  <c r="C24" i="31"/>
  <c r="K27" i="31" l="1"/>
  <c r="B26" i="31"/>
  <c r="C25" i="31"/>
  <c r="K28" i="31" l="1"/>
  <c r="B27" i="31"/>
  <c r="C26" i="31"/>
  <c r="K29" i="31" l="1"/>
  <c r="B28" i="31"/>
  <c r="C27" i="31"/>
  <c r="K30" i="31" l="1"/>
  <c r="B29" i="31"/>
  <c r="C28" i="31"/>
  <c r="K31" i="31" l="1"/>
  <c r="B30" i="31"/>
  <c r="C29" i="31"/>
  <c r="K32" i="31" l="1"/>
  <c r="B31" i="31"/>
  <c r="C30" i="31"/>
  <c r="K33" i="31" l="1"/>
  <c r="B32" i="31"/>
  <c r="C31" i="31"/>
  <c r="K34" i="31" l="1"/>
  <c r="B33" i="31"/>
  <c r="C32" i="31"/>
  <c r="K35" i="31" l="1"/>
  <c r="B34" i="31"/>
  <c r="C33" i="31"/>
  <c r="K36" i="31" l="1"/>
  <c r="B35" i="31"/>
  <c r="C34" i="31"/>
  <c r="K37" i="31" l="1"/>
  <c r="B36" i="31"/>
  <c r="C35" i="31"/>
  <c r="K38" i="31" l="1"/>
  <c r="B37" i="31"/>
  <c r="C36" i="31"/>
  <c r="K39" i="31" l="1"/>
  <c r="B38" i="31"/>
  <c r="C37" i="31"/>
  <c r="K40" i="31" l="1"/>
  <c r="B39" i="31"/>
  <c r="C38" i="31"/>
  <c r="K41" i="31" l="1"/>
  <c r="B40" i="31"/>
  <c r="C39" i="31"/>
  <c r="K42" i="31" l="1"/>
  <c r="B41" i="31"/>
  <c r="C40" i="31"/>
  <c r="K43" i="31" l="1"/>
  <c r="B42" i="31"/>
  <c r="C41" i="31"/>
  <c r="K44" i="31" l="1"/>
  <c r="B43" i="31"/>
  <c r="C42" i="31"/>
  <c r="K45" i="31" l="1"/>
  <c r="B44" i="31"/>
  <c r="C43" i="31"/>
  <c r="K46" i="31" l="1"/>
  <c r="B45" i="31"/>
  <c r="C44" i="31"/>
  <c r="K47" i="31" l="1"/>
  <c r="B46" i="31"/>
  <c r="C45" i="31"/>
  <c r="K48" i="31" l="1"/>
  <c r="B47" i="31"/>
  <c r="C46" i="31"/>
  <c r="K49" i="31" l="1"/>
  <c r="B48" i="31"/>
  <c r="C47" i="31"/>
  <c r="K50" i="31" l="1"/>
  <c r="B49" i="31"/>
  <c r="C48" i="31"/>
  <c r="K51" i="31" l="1"/>
  <c r="B50" i="31"/>
  <c r="C49" i="31"/>
  <c r="K52" i="31" l="1"/>
  <c r="B51" i="31"/>
  <c r="C50" i="31"/>
  <c r="K53" i="31" l="1"/>
  <c r="B52" i="31"/>
  <c r="C51" i="31"/>
  <c r="K54" i="31" l="1"/>
  <c r="B53" i="31"/>
  <c r="C52" i="31"/>
  <c r="K55" i="31" l="1"/>
  <c r="B54" i="31"/>
  <c r="C53" i="31"/>
  <c r="K56" i="31" l="1"/>
  <c r="B55" i="31"/>
  <c r="C54" i="31"/>
  <c r="K57" i="31" l="1"/>
  <c r="B56" i="31"/>
  <c r="C55" i="31"/>
  <c r="K58" i="31" l="1"/>
  <c r="B57" i="31"/>
  <c r="C56" i="31"/>
  <c r="K59" i="31" l="1"/>
  <c r="B58" i="31"/>
  <c r="C57" i="31"/>
  <c r="K60" i="31" l="1"/>
  <c r="B59" i="31"/>
  <c r="C58" i="31"/>
  <c r="K61" i="31" l="1"/>
  <c r="B60" i="31"/>
  <c r="C59" i="31"/>
  <c r="K62" i="31" l="1"/>
  <c r="B61" i="31"/>
  <c r="C60" i="31"/>
  <c r="K63" i="31" l="1"/>
  <c r="B62" i="31"/>
  <c r="C61" i="31"/>
  <c r="K64" i="31" l="1"/>
  <c r="B63" i="31"/>
  <c r="C62" i="31"/>
  <c r="K65" i="31" l="1"/>
  <c r="B64" i="31"/>
  <c r="C63" i="31"/>
  <c r="K66" i="31" l="1"/>
  <c r="B65" i="31"/>
  <c r="C64" i="31"/>
  <c r="K67" i="31" l="1"/>
  <c r="B66" i="31"/>
  <c r="C65" i="31"/>
  <c r="K68" i="31" l="1"/>
  <c r="B67" i="31"/>
  <c r="C66" i="31"/>
  <c r="C67" i="31" l="1"/>
  <c r="B68" i="31"/>
  <c r="C68" i="31" s="1"/>
</calcChain>
</file>

<file path=xl/sharedStrings.xml><?xml version="1.0" encoding="utf-8"?>
<sst xmlns="http://schemas.openxmlformats.org/spreadsheetml/2006/main" count="51" uniqueCount="44">
  <si>
    <t>A</t>
    <phoneticPr fontId="2"/>
  </si>
  <si>
    <t>B</t>
    <phoneticPr fontId="2"/>
  </si>
  <si>
    <t>C</t>
    <phoneticPr fontId="2"/>
  </si>
  <si>
    <t>mean</t>
    <phoneticPr fontId="2"/>
  </si>
  <si>
    <t>s.d.</t>
    <phoneticPr fontId="2"/>
  </si>
  <si>
    <t>X1</t>
    <phoneticPr fontId="2"/>
  </si>
  <si>
    <t>Y1</t>
    <phoneticPr fontId="2"/>
  </si>
  <si>
    <t>X2</t>
    <phoneticPr fontId="2"/>
  </si>
  <si>
    <t>Y2</t>
    <phoneticPr fontId="2"/>
  </si>
  <si>
    <t>Kendoll's</t>
    <phoneticPr fontId="6"/>
  </si>
  <si>
    <t>Pearsons' Correlation Coefficient:</t>
    <phoneticPr fontId="6"/>
  </si>
  <si>
    <t>Spearman's Correlation Coefficient:</t>
    <phoneticPr fontId="6"/>
  </si>
  <si>
    <t>Jitterd Data</t>
    <phoneticPr fontId="6"/>
  </si>
  <si>
    <t>Uniform Random</t>
    <phoneticPr fontId="6"/>
  </si>
  <si>
    <t>Y</t>
    <phoneticPr fontId="2"/>
  </si>
  <si>
    <t>Y</t>
    <phoneticPr fontId="6"/>
  </si>
  <si>
    <t>X</t>
    <phoneticPr fontId="2"/>
  </si>
  <si>
    <t>X</t>
    <phoneticPr fontId="6"/>
  </si>
  <si>
    <t>Original Data</t>
    <phoneticPr fontId="6"/>
  </si>
  <si>
    <t>Jitter</t>
    <phoneticPr fontId="6"/>
  </si>
  <si>
    <t>N</t>
    <phoneticPr fontId="2"/>
  </si>
  <si>
    <t>Y2</t>
    <phoneticPr fontId="6"/>
  </si>
  <si>
    <t>Y1</t>
    <phoneticPr fontId="6"/>
  </si>
  <si>
    <t>SD</t>
    <phoneticPr fontId="2"/>
  </si>
  <si>
    <t>Mean</t>
    <phoneticPr fontId="2"/>
  </si>
  <si>
    <t>Normal Distribution</t>
    <phoneticPr fontId="2"/>
  </si>
  <si>
    <t>Example of outlier</t>
    <phoneticPr fontId="2"/>
  </si>
  <si>
    <t>Exmaple of outlier 2</t>
    <phoneticPr fontId="2"/>
  </si>
  <si>
    <t>Bubble Chart, Jittering</t>
    <phoneticPr fontId="2"/>
  </si>
  <si>
    <t>Log-Normal Distribution</t>
    <phoneticPr fontId="2"/>
  </si>
  <si>
    <t>Linear Regression</t>
    <phoneticPr fontId="2"/>
  </si>
  <si>
    <t>〇</t>
    <phoneticPr fontId="2"/>
  </si>
  <si>
    <t>●</t>
    <phoneticPr fontId="2"/>
  </si>
  <si>
    <t>上表のデータを下表のように一列に並べてからグラフ化</t>
    <rPh sb="0" eb="2">
      <t>ウエヒョウ</t>
    </rPh>
    <rPh sb="7" eb="9">
      <t>シタヒョウ</t>
    </rPh>
    <rPh sb="13" eb="15">
      <t>イチレツ</t>
    </rPh>
    <rPh sb="16" eb="17">
      <t>ナラ</t>
    </rPh>
    <rPh sb="24" eb="25">
      <t>カ</t>
    </rPh>
    <phoneticPr fontId="2"/>
  </si>
  <si>
    <t>表の数値をそれぞれグラフ化、プロットを変え、</t>
    <rPh sb="0" eb="1">
      <t>ヒョウ</t>
    </rPh>
    <rPh sb="2" eb="4">
      <t>スウチ</t>
    </rPh>
    <rPh sb="12" eb="13">
      <t>カ</t>
    </rPh>
    <rPh sb="19" eb="20">
      <t>カ</t>
    </rPh>
    <phoneticPr fontId="2"/>
  </si>
  <si>
    <t>「近似曲線の追加」で直線（線形）を描画</t>
    <rPh sb="1" eb="5">
      <t>キンジキョクセン</t>
    </rPh>
    <rPh sb="6" eb="8">
      <t>ツイカ</t>
    </rPh>
    <rPh sb="10" eb="12">
      <t>チョクセン</t>
    </rPh>
    <rPh sb="13" eb="15">
      <t>センケイ</t>
    </rPh>
    <rPh sb="17" eb="19">
      <t>ビョウガ</t>
    </rPh>
    <phoneticPr fontId="2"/>
  </si>
  <si>
    <t>もとのデータに乱数を加えてジッタリング</t>
    <rPh sb="7" eb="9">
      <t>ランスウ</t>
    </rPh>
    <rPh sb="10" eb="11">
      <t>クワ</t>
    </rPh>
    <phoneticPr fontId="2"/>
  </si>
  <si>
    <t>円の大きさを定義してバブルチャート描画</t>
    <rPh sb="0" eb="1">
      <t>エン</t>
    </rPh>
    <rPh sb="2" eb="3">
      <t>オオ</t>
    </rPh>
    <rPh sb="6" eb="8">
      <t>テイギ</t>
    </rPh>
    <rPh sb="17" eb="19">
      <t>ビョウガ</t>
    </rPh>
    <phoneticPr fontId="2"/>
  </si>
  <si>
    <t>正規分布のシミュレーション</t>
    <rPh sb="0" eb="4">
      <t>セイキブンプ</t>
    </rPh>
    <phoneticPr fontId="2"/>
  </si>
  <si>
    <t>Xを0.1ずつ増やして、正規分布の式でYを計算して描画</t>
    <rPh sb="7" eb="8">
      <t>フ</t>
    </rPh>
    <rPh sb="12" eb="14">
      <t>セイキ</t>
    </rPh>
    <rPh sb="14" eb="16">
      <t>ブンプ</t>
    </rPh>
    <rPh sb="17" eb="18">
      <t>シキ</t>
    </rPh>
    <rPh sb="21" eb="23">
      <t>ケイサン</t>
    </rPh>
    <rPh sb="25" eb="27">
      <t>ビョウガ</t>
    </rPh>
    <phoneticPr fontId="2"/>
  </si>
  <si>
    <t>対数正規分布のシミュレーション</t>
    <rPh sb="0" eb="2">
      <t>タイスウ</t>
    </rPh>
    <rPh sb="2" eb="6">
      <t>セイキブンプ</t>
    </rPh>
    <phoneticPr fontId="2"/>
  </si>
  <si>
    <t>Xを0.1ずつ増やして、対数正規分布の式でYを計算して描画</t>
    <rPh sb="7" eb="8">
      <t>フ</t>
    </rPh>
    <rPh sb="12" eb="14">
      <t>タイスウ</t>
    </rPh>
    <rPh sb="14" eb="16">
      <t>セイキ</t>
    </rPh>
    <rPh sb="16" eb="18">
      <t>ブンプ</t>
    </rPh>
    <rPh sb="19" eb="20">
      <t>シキ</t>
    </rPh>
    <rPh sb="23" eb="25">
      <t>ケイサン</t>
    </rPh>
    <rPh sb="27" eb="29">
      <t>ビョウガ</t>
    </rPh>
    <phoneticPr fontId="2"/>
  </si>
  <si>
    <t>Y1、Y2それぞれに分析ツールで「線形回帰分析」を適用した例</t>
    <rPh sb="10" eb="12">
      <t>ブンセキ</t>
    </rPh>
    <rPh sb="17" eb="19">
      <t>センケイ</t>
    </rPh>
    <rPh sb="19" eb="23">
      <t>カイキブンセキ</t>
    </rPh>
    <rPh sb="25" eb="27">
      <t>テキヨウ</t>
    </rPh>
    <rPh sb="29" eb="30">
      <t>レイ</t>
    </rPh>
    <phoneticPr fontId="2"/>
  </si>
  <si>
    <t>点線は二次関数をあてはめた例</t>
    <rPh sb="0" eb="2">
      <t>テンセン</t>
    </rPh>
    <rPh sb="3" eb="7">
      <t>ニジカンスウ</t>
    </rPh>
    <rPh sb="13" eb="14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</si>
</sst>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_ "/>
    <numFmt numFmtId="178" formatCode="0.0000"/>
    <numFmt numFmtId="179" formatCode="0.0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游明朝"/>
      <family val="1"/>
      <charset val="128"/>
    </font>
    <font>
      <sz val="12"/>
      <name val="ＭＳ Ｐゴシック"/>
      <family val="2"/>
      <charset val="128"/>
    </font>
    <font>
      <sz val="12"/>
      <name val="Segoe UI Symbol"/>
      <family val="2"/>
    </font>
    <font>
      <sz val="12"/>
      <color rgb="FFFF0000"/>
      <name val="ＭＳ Ｐゴシック"/>
      <family val="2"/>
      <charset val="128"/>
    </font>
    <font>
      <sz val="12"/>
      <color rgb="FFFF0000"/>
      <name val="Calibri"/>
      <family val="2"/>
    </font>
    <font>
      <sz val="11"/>
      <color rgb="FFFF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46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0" xfId="1" applyFont="1">
      <alignment vertical="center"/>
    </xf>
    <xf numFmtId="178" fontId="5" fillId="0" borderId="0" xfId="1" applyNumberFormat="1" applyFont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15" xfId="1" applyFont="1" applyBorder="1">
      <alignment vertical="center"/>
    </xf>
    <xf numFmtId="0" fontId="5" fillId="2" borderId="0" xfId="1" applyFont="1" applyFill="1">
      <alignment vertical="center"/>
    </xf>
    <xf numFmtId="179" fontId="5" fillId="0" borderId="5" xfId="1" applyNumberFormat="1" applyFont="1" applyBorder="1" applyAlignment="1">
      <alignment horizontal="center" vertical="center"/>
    </xf>
    <xf numFmtId="179" fontId="5" fillId="0" borderId="6" xfId="1" applyNumberFormat="1" applyFont="1" applyBorder="1" applyAlignment="1">
      <alignment horizontal="center" vertical="center"/>
    </xf>
    <xf numFmtId="179" fontId="5" fillId="0" borderId="8" xfId="1" applyNumberFormat="1" applyFont="1" applyBorder="1" applyAlignment="1">
      <alignment horizontal="center" vertical="center"/>
    </xf>
    <xf numFmtId="179" fontId="5" fillId="0" borderId="4" xfId="1" applyNumberFormat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center" vertical="center"/>
    </xf>
    <xf numFmtId="179" fontId="5" fillId="0" borderId="11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8" fillId="0" borderId="0" xfId="1" applyFont="1">
      <alignment vertical="center"/>
    </xf>
    <xf numFmtId="176" fontId="9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1" applyFont="1">
      <alignment vertical="center"/>
    </xf>
  </cellXfs>
  <cellStyles count="3">
    <cellStyle name="標準" xfId="0" builtinId="0"/>
    <cellStyle name="標準 2" xfId="1" xr:uid="{74811370-26A5-4761-A4CA-71184E8DD21B}"/>
    <cellStyle name="標準 3" xfId="2" xr:uid="{B179D942-F705-4181-8FC6-670C95103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014781047106"/>
          <c:y val="9.8940100037440706E-2"/>
          <c:w val="0.67729171237496244"/>
          <c:h val="0.724382875274119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8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'2(1)1a'!$B$17:$B$46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xVal>
          <c:yVal>
            <c:numRef>
              <c:f>'2(1)1a'!$C$17:$C$46</c:f>
              <c:numCache>
                <c:formatCode>General</c:formatCode>
                <c:ptCount val="30"/>
                <c:pt idx="0">
                  <c:v>1.65</c:v>
                </c:pt>
                <c:pt idx="1">
                  <c:v>1.44</c:v>
                </c:pt>
                <c:pt idx="2">
                  <c:v>1.71</c:v>
                </c:pt>
                <c:pt idx="3">
                  <c:v>1.82</c:v>
                </c:pt>
                <c:pt idx="4">
                  <c:v>2.34</c:v>
                </c:pt>
                <c:pt idx="5">
                  <c:v>2.34</c:v>
                </c:pt>
                <c:pt idx="6">
                  <c:v>2.4300000000000002</c:v>
                </c:pt>
                <c:pt idx="7">
                  <c:v>2.0299999999999998</c:v>
                </c:pt>
                <c:pt idx="8">
                  <c:v>2.04</c:v>
                </c:pt>
                <c:pt idx="9">
                  <c:v>1.99</c:v>
                </c:pt>
                <c:pt idx="10">
                  <c:v>0.44</c:v>
                </c:pt>
                <c:pt idx="11">
                  <c:v>0.54</c:v>
                </c:pt>
                <c:pt idx="12">
                  <c:v>1.5</c:v>
                </c:pt>
                <c:pt idx="13">
                  <c:v>0.82</c:v>
                </c:pt>
                <c:pt idx="14">
                  <c:v>3.69</c:v>
                </c:pt>
                <c:pt idx="15">
                  <c:v>2.5099999999999998</c:v>
                </c:pt>
                <c:pt idx="16">
                  <c:v>2.98</c:v>
                </c:pt>
                <c:pt idx="17">
                  <c:v>2.39</c:v>
                </c:pt>
                <c:pt idx="18">
                  <c:v>3.3</c:v>
                </c:pt>
                <c:pt idx="19">
                  <c:v>1.88</c:v>
                </c:pt>
                <c:pt idx="20">
                  <c:v>1.56</c:v>
                </c:pt>
                <c:pt idx="21">
                  <c:v>1.55</c:v>
                </c:pt>
                <c:pt idx="22">
                  <c:v>1.73</c:v>
                </c:pt>
                <c:pt idx="23">
                  <c:v>1.79</c:v>
                </c:pt>
                <c:pt idx="24">
                  <c:v>1.94</c:v>
                </c:pt>
                <c:pt idx="25">
                  <c:v>1.53</c:v>
                </c:pt>
                <c:pt idx="26">
                  <c:v>1.26</c:v>
                </c:pt>
                <c:pt idx="27">
                  <c:v>1.33</c:v>
                </c:pt>
                <c:pt idx="28">
                  <c:v>1.4</c:v>
                </c:pt>
                <c:pt idx="29">
                  <c:v>6.06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43-468C-BB54-4C67BAEDE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4293087"/>
        <c:axId val="1"/>
      </c:scatterChart>
      <c:valAx>
        <c:axId val="1824293087"/>
        <c:scaling>
          <c:orientation val="minMax"/>
          <c:max val="3.9"/>
          <c:min val="0.1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>
                    <a:latin typeface="+mn-lt"/>
                  </a:defRPr>
                </a:pPr>
                <a:r>
                  <a:rPr lang="en-US" altLang="ja-JP" sz="1200">
                    <a:latin typeface="+mn-lt"/>
                  </a:rPr>
                  <a:t>Y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82429308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149479166666667"/>
          <c:y val="9.4191666666666646E-2"/>
          <c:w val="0.72551041666666671"/>
          <c:h val="0.70268055555555553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8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>
                <a:prstDash val="sysDash"/>
              </a:ln>
            </c:spPr>
            <c:trendlineType val="linear"/>
            <c:dispRSqr val="0"/>
            <c:dispEq val="0"/>
          </c:trendline>
          <c:xVal>
            <c:numRef>
              <c:f>'2(1)1b'!$B$4:$B$13</c:f>
              <c:numCache>
                <c:formatCode>0.00_ </c:formatCode>
                <c:ptCount val="10"/>
                <c:pt idx="0">
                  <c:v>0.18</c:v>
                </c:pt>
                <c:pt idx="1">
                  <c:v>0.82</c:v>
                </c:pt>
                <c:pt idx="2">
                  <c:v>1</c:v>
                </c:pt>
                <c:pt idx="3">
                  <c:v>0.02</c:v>
                </c:pt>
                <c:pt idx="4">
                  <c:v>0.46</c:v>
                </c:pt>
                <c:pt idx="5">
                  <c:v>0.67</c:v>
                </c:pt>
                <c:pt idx="6">
                  <c:v>0.83</c:v>
                </c:pt>
                <c:pt idx="7">
                  <c:v>0.55000000000000004</c:v>
                </c:pt>
                <c:pt idx="8">
                  <c:v>0.32</c:v>
                </c:pt>
                <c:pt idx="9">
                  <c:v>0.4</c:v>
                </c:pt>
              </c:numCache>
            </c:numRef>
          </c:xVal>
          <c:yVal>
            <c:numRef>
              <c:f>'2(1)1b'!$C$4:$C$13</c:f>
              <c:numCache>
                <c:formatCode>0.00_ </c:formatCode>
                <c:ptCount val="10"/>
                <c:pt idx="0">
                  <c:v>0.23</c:v>
                </c:pt>
                <c:pt idx="1">
                  <c:v>0.8</c:v>
                </c:pt>
                <c:pt idx="2">
                  <c:v>0.78</c:v>
                </c:pt>
                <c:pt idx="3">
                  <c:v>0.04</c:v>
                </c:pt>
                <c:pt idx="4">
                  <c:v>0.41</c:v>
                </c:pt>
                <c:pt idx="5">
                  <c:v>0.57999999999999996</c:v>
                </c:pt>
                <c:pt idx="6">
                  <c:v>0.75</c:v>
                </c:pt>
                <c:pt idx="7">
                  <c:v>0.6</c:v>
                </c:pt>
                <c:pt idx="8">
                  <c:v>0.35</c:v>
                </c:pt>
                <c:pt idx="9">
                  <c:v>0.46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A3-40C4-8285-AF8C1E0D7E04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'2(1)1b'!$D$4:$D$13</c:f>
              <c:numCache>
                <c:formatCode>0.00_ </c:formatCode>
                <c:ptCount val="10"/>
                <c:pt idx="0">
                  <c:v>0.23</c:v>
                </c:pt>
                <c:pt idx="1">
                  <c:v>0.25</c:v>
                </c:pt>
                <c:pt idx="2">
                  <c:v>0.19</c:v>
                </c:pt>
                <c:pt idx="3">
                  <c:v>0.06</c:v>
                </c:pt>
                <c:pt idx="4">
                  <c:v>0.22</c:v>
                </c:pt>
                <c:pt idx="5">
                  <c:v>0.21</c:v>
                </c:pt>
                <c:pt idx="6">
                  <c:v>0.11</c:v>
                </c:pt>
                <c:pt idx="7">
                  <c:v>0.15</c:v>
                </c:pt>
                <c:pt idx="8">
                  <c:v>7.0000000000000007E-2</c:v>
                </c:pt>
                <c:pt idx="9">
                  <c:v>0.93</c:v>
                </c:pt>
              </c:numCache>
            </c:numRef>
          </c:xVal>
          <c:yVal>
            <c:numRef>
              <c:f>'2(1)1b'!$E$4:$E$13</c:f>
              <c:numCache>
                <c:formatCode>0.00_ </c:formatCode>
                <c:ptCount val="10"/>
                <c:pt idx="0">
                  <c:v>0.13</c:v>
                </c:pt>
                <c:pt idx="1">
                  <c:v>0.22</c:v>
                </c:pt>
                <c:pt idx="2">
                  <c:v>0.21</c:v>
                </c:pt>
                <c:pt idx="3">
                  <c:v>0.14000000000000001</c:v>
                </c:pt>
                <c:pt idx="4">
                  <c:v>0.24</c:v>
                </c:pt>
                <c:pt idx="5">
                  <c:v>0.18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0.1</c:v>
                </c:pt>
                <c:pt idx="9">
                  <c:v>0.45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A3-40C4-8285-AF8C1E0D7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4293087"/>
        <c:axId val="1"/>
      </c:scatterChart>
      <c:valAx>
        <c:axId val="1824293087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+mn-lt"/>
                  </a:defRPr>
                </a:pPr>
                <a:r>
                  <a:rPr lang="en-US" altLang="ja-JP" sz="1200">
                    <a:latin typeface="+mn-lt"/>
                  </a:rPr>
                  <a:t>X</a:t>
                </a:r>
              </a:p>
            </c:rich>
          </c:tx>
          <c:layout>
            <c:manualLayout>
              <c:xMode val="edge"/>
              <c:yMode val="edge"/>
              <c:x val="0.54730451388888879"/>
              <c:y val="0.89615451388888889"/>
            </c:manualLayout>
          </c:layout>
          <c:overlay val="0"/>
        </c:title>
        <c:numFmt formatCode="0.0_ " sourceLinked="0"/>
        <c:majorTickMark val="in"/>
        <c:minorTickMark val="in"/>
        <c:tickLblPos val="low"/>
        <c:spPr>
          <a:ln w="12700">
            <a:solidFill>
              <a:srgbClr val="000000">
                <a:alpha val="98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0.2"/>
        <c:minorUnit val="0.1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>
                    <a:latin typeface="+mn-lt"/>
                  </a:defRPr>
                </a:pPr>
                <a:r>
                  <a:rPr lang="en-US" altLang="ja-JP" sz="1200">
                    <a:latin typeface="+mn-lt"/>
                  </a:rPr>
                  <a:t>Y</a:t>
                </a:r>
              </a:p>
            </c:rich>
          </c:tx>
          <c:overlay val="0"/>
        </c:title>
        <c:numFmt formatCode="0.0_ 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824293087"/>
        <c:crosses val="autoZero"/>
        <c:crossBetween val="midCat"/>
        <c:majorUnit val="0.2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3340277777778"/>
          <c:y val="9.6309027777777778E-2"/>
          <c:w val="0.76614062500000002"/>
          <c:h val="0.724800347222222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'2(1)3'!$I$5:$I$24</c:f>
              <c:numCache>
                <c:formatCode>General</c:formatCode>
                <c:ptCount val="20"/>
                <c:pt idx="0">
                  <c:v>0.91148999948698517</c:v>
                </c:pt>
                <c:pt idx="1">
                  <c:v>1.0088322232997242</c:v>
                </c:pt>
                <c:pt idx="2">
                  <c:v>1.0742996675437564</c:v>
                </c:pt>
                <c:pt idx="3">
                  <c:v>1.0026983501194227</c:v>
                </c:pt>
                <c:pt idx="4">
                  <c:v>1.0903303625051211</c:v>
                </c:pt>
                <c:pt idx="5">
                  <c:v>1.0342525841469592</c:v>
                </c:pt>
                <c:pt idx="6">
                  <c:v>2.0215271046328245</c:v>
                </c:pt>
                <c:pt idx="7">
                  <c:v>1.9003773972668185</c:v>
                </c:pt>
                <c:pt idx="8">
                  <c:v>2.0735789565210725</c:v>
                </c:pt>
                <c:pt idx="9">
                  <c:v>1.9906143155026319</c:v>
                </c:pt>
                <c:pt idx="10">
                  <c:v>2.0147529977622636</c:v>
                </c:pt>
                <c:pt idx="11">
                  <c:v>2.0265313598094457</c:v>
                </c:pt>
                <c:pt idx="12">
                  <c:v>2.0349937938771974</c:v>
                </c:pt>
                <c:pt idx="13">
                  <c:v>2.9635273997931146</c:v>
                </c:pt>
                <c:pt idx="14">
                  <c:v>3.0316715585794305</c:v>
                </c:pt>
                <c:pt idx="15">
                  <c:v>2.9750705063515217</c:v>
                </c:pt>
                <c:pt idx="16">
                  <c:v>4.0090811333660046</c:v>
                </c:pt>
                <c:pt idx="17">
                  <c:v>3.9065339028184436</c:v>
                </c:pt>
                <c:pt idx="18">
                  <c:v>3.956041323388098</c:v>
                </c:pt>
                <c:pt idx="19">
                  <c:v>3.909923891445545</c:v>
                </c:pt>
              </c:numCache>
            </c:numRef>
          </c:xVal>
          <c:yVal>
            <c:numRef>
              <c:f>'2(1)3'!$J$5:$J$24</c:f>
              <c:numCache>
                <c:formatCode>General</c:formatCode>
                <c:ptCount val="20"/>
                <c:pt idx="0">
                  <c:v>1.0899633681908931</c:v>
                </c:pt>
                <c:pt idx="1">
                  <c:v>0.95753335231690129</c:v>
                </c:pt>
                <c:pt idx="2">
                  <c:v>0.96374829000880335</c:v>
                </c:pt>
                <c:pt idx="3">
                  <c:v>1.0198748634424588</c:v>
                </c:pt>
                <c:pt idx="4">
                  <c:v>2.016092323807587</c:v>
                </c:pt>
                <c:pt idx="5">
                  <c:v>2.0327512053094394</c:v>
                </c:pt>
                <c:pt idx="6">
                  <c:v>1.0347244937833362</c:v>
                </c:pt>
                <c:pt idx="7">
                  <c:v>1.0234487454641434</c:v>
                </c:pt>
                <c:pt idx="8">
                  <c:v>1.9769628870247631</c:v>
                </c:pt>
                <c:pt idx="9">
                  <c:v>1.9674096278921929</c:v>
                </c:pt>
                <c:pt idx="10">
                  <c:v>3.0567542049051375</c:v>
                </c:pt>
                <c:pt idx="11">
                  <c:v>3.0434085583302597</c:v>
                </c:pt>
                <c:pt idx="12">
                  <c:v>2.9587208475101656</c:v>
                </c:pt>
                <c:pt idx="13">
                  <c:v>1.9426985746977594</c:v>
                </c:pt>
                <c:pt idx="14">
                  <c:v>2.0738305338045921</c:v>
                </c:pt>
                <c:pt idx="15">
                  <c:v>3.0733231268180994</c:v>
                </c:pt>
                <c:pt idx="16">
                  <c:v>1.9267250578446231</c:v>
                </c:pt>
                <c:pt idx="17">
                  <c:v>1.9019903878150233</c:v>
                </c:pt>
                <c:pt idx="18">
                  <c:v>3.0255011957413616</c:v>
                </c:pt>
                <c:pt idx="19">
                  <c:v>3.9973439270153772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7E-48C9-A655-619B31202F6D}"/>
            </c:ext>
          </c:extLst>
        </c:ser>
        <c:ser>
          <c:idx val="1"/>
          <c:order val="1"/>
          <c:spPr>
            <a:ln w="95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'2(1)3'!$C$30:$C$31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'2(1)3'!$D$30:$D$31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7E-48C9-A655-619B31202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552767"/>
        <c:axId val="335907343"/>
      </c:scatterChart>
      <c:valAx>
        <c:axId val="341552767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+mn-lt"/>
                    <a:ea typeface="游明朝" panose="02020400000000000000" pitchFamily="18" charset="-128"/>
                  </a:rPr>
                  <a:t>X</a:t>
                </a:r>
                <a:endParaRPr lang="ja-JP" altLang="en-US">
                  <a:solidFill>
                    <a:sysClr val="windowText" lastClr="000000"/>
                  </a:solidFill>
                  <a:latin typeface="+mn-lt"/>
                  <a:ea typeface="游明朝" panose="02020400000000000000" pitchFamily="18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游明朝" panose="02020400000000000000" pitchFamily="18" charset="-128"/>
                <a:cs typeface="+mn-cs"/>
              </a:defRPr>
            </a:pPr>
            <a:endParaRPr lang="ja-JP"/>
          </a:p>
        </c:txPr>
        <c:crossAx val="335907343"/>
        <c:crosses val="autoZero"/>
        <c:crossBetween val="midCat"/>
        <c:majorUnit val="1"/>
        <c:minorUnit val="1"/>
      </c:valAx>
      <c:valAx>
        <c:axId val="335907343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  <a:latin typeface="+mn-lt"/>
                    <a:ea typeface="游明朝" panose="02020400000000000000" pitchFamily="18" charset="-128"/>
                  </a:rPr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游明朝" panose="02020400000000000000" pitchFamily="18" charset="-128"/>
                <a:cs typeface="+mn-cs"/>
              </a:defRPr>
            </a:pPr>
            <a:endParaRPr lang="ja-JP"/>
          </a:p>
        </c:txPr>
        <c:crossAx val="341552767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67256944444444"/>
          <c:y val="9.7013888888888886E-2"/>
          <c:w val="0.73753715277777776"/>
          <c:h val="0.72131319444444442"/>
        </c:manualLayout>
      </c:layout>
      <c:bubbleChart>
        <c:varyColors val="0"/>
        <c:ser>
          <c:idx val="0"/>
          <c:order val="0"/>
          <c:spPr>
            <a:noFill/>
            <a:ln w="15875">
              <a:solidFill>
                <a:schemeClr val="tx1"/>
              </a:solidFill>
            </a:ln>
            <a:effectLst/>
          </c:spPr>
          <c:invertIfNegative val="0"/>
          <c:xVal>
            <c:numRef>
              <c:f>'2(1)3'!$P$4:$P$20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</c:numCache>
            </c:numRef>
          </c:xVal>
          <c:yVal>
            <c:numRef>
              <c:f>'2(1)3'!$Q$4:$Q$20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</c:numCache>
            </c:numRef>
          </c:yVal>
          <c:bubbleSize>
            <c:numRef>
              <c:f>'2(1)3'!$S$4:$S$20</c:f>
              <c:numCache>
                <c:formatCode>General</c:formatCode>
                <c:ptCount val="17"/>
                <c:pt idx="0">
                  <c:v>1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0.5</c:v>
                </c:pt>
                <c:pt idx="10">
                  <c:v>0.25</c:v>
                </c:pt>
                <c:pt idx="11">
                  <c:v>0</c:v>
                </c:pt>
                <c:pt idx="12">
                  <c:v>0</c:v>
                </c:pt>
                <c:pt idx="13">
                  <c:v>0.5</c:v>
                </c:pt>
                <c:pt idx="14">
                  <c:v>0.25</c:v>
                </c:pt>
                <c:pt idx="15">
                  <c:v>0.25</c:v>
                </c:pt>
                <c:pt idx="16">
                  <c:v>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10B-4C77-A8C4-6020DE37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82090335"/>
        <c:axId val="782375871"/>
      </c:bubbleChart>
      <c:valAx>
        <c:axId val="282090335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X</a:t>
                </a:r>
                <a:endParaRPr lang="ja-JP" altLang="en-US" sz="12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375871"/>
        <c:crosses val="autoZero"/>
        <c:crossBetween val="midCat"/>
        <c:majorUnit val="1"/>
        <c:minorUnit val="1"/>
      </c:valAx>
      <c:valAx>
        <c:axId val="782375871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Y</a:t>
                </a:r>
                <a:endParaRPr lang="ja-JP" altLang="en-US" sz="12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2090335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36299265837206"/>
          <c:y val="9.0437889293689039E-2"/>
          <c:w val="0.76506364696299367"/>
          <c:h val="0.72239088024444709"/>
        </c:manualLayout>
      </c:layout>
      <c:scatterChart>
        <c:scatterStyle val="lineMarker"/>
        <c:varyColors val="0"/>
        <c:ser>
          <c:idx val="1"/>
          <c:order val="0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'2(2)1'!$B$8:$B$68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1.5265566588595902E-15</c:v>
                </c:pt>
                <c:pt idx="31">
                  <c:v>0.10000000000000153</c:v>
                </c:pt>
                <c:pt idx="32">
                  <c:v>0.20000000000000154</c:v>
                </c:pt>
                <c:pt idx="33">
                  <c:v>0.30000000000000154</c:v>
                </c:pt>
                <c:pt idx="34">
                  <c:v>0.40000000000000158</c:v>
                </c:pt>
                <c:pt idx="35">
                  <c:v>0.50000000000000155</c:v>
                </c:pt>
                <c:pt idx="36">
                  <c:v>0.60000000000000153</c:v>
                </c:pt>
                <c:pt idx="37">
                  <c:v>0.70000000000000151</c:v>
                </c:pt>
                <c:pt idx="38">
                  <c:v>0.80000000000000149</c:v>
                </c:pt>
                <c:pt idx="39">
                  <c:v>0.90000000000000147</c:v>
                </c:pt>
                <c:pt idx="40">
                  <c:v>1.0000000000000016</c:v>
                </c:pt>
                <c:pt idx="41">
                  <c:v>1.1000000000000016</c:v>
                </c:pt>
                <c:pt idx="42">
                  <c:v>1.2000000000000017</c:v>
                </c:pt>
                <c:pt idx="43">
                  <c:v>1.3000000000000018</c:v>
                </c:pt>
                <c:pt idx="44">
                  <c:v>1.4000000000000019</c:v>
                </c:pt>
                <c:pt idx="45">
                  <c:v>1.500000000000002</c:v>
                </c:pt>
                <c:pt idx="46">
                  <c:v>1.6000000000000021</c:v>
                </c:pt>
                <c:pt idx="47">
                  <c:v>1.7000000000000022</c:v>
                </c:pt>
                <c:pt idx="48">
                  <c:v>1.8000000000000023</c:v>
                </c:pt>
                <c:pt idx="49">
                  <c:v>1.9000000000000024</c:v>
                </c:pt>
                <c:pt idx="50">
                  <c:v>2.0000000000000022</c:v>
                </c:pt>
                <c:pt idx="51">
                  <c:v>2.1000000000000023</c:v>
                </c:pt>
                <c:pt idx="52">
                  <c:v>2.2000000000000024</c:v>
                </c:pt>
                <c:pt idx="53">
                  <c:v>2.3000000000000025</c:v>
                </c:pt>
                <c:pt idx="54">
                  <c:v>2.4000000000000026</c:v>
                </c:pt>
                <c:pt idx="55">
                  <c:v>2.5000000000000027</c:v>
                </c:pt>
                <c:pt idx="56">
                  <c:v>2.6000000000000028</c:v>
                </c:pt>
                <c:pt idx="57">
                  <c:v>2.7000000000000028</c:v>
                </c:pt>
                <c:pt idx="58">
                  <c:v>2.8000000000000029</c:v>
                </c:pt>
                <c:pt idx="59">
                  <c:v>2.900000000000003</c:v>
                </c:pt>
                <c:pt idx="60">
                  <c:v>3.0000000000000031</c:v>
                </c:pt>
              </c:numCache>
            </c:numRef>
          </c:xVal>
          <c:yVal>
            <c:numRef>
              <c:f>'2(2)1'!$C$8:$C$68</c:f>
              <c:numCache>
                <c:formatCode>General</c:formatCode>
                <c:ptCount val="61"/>
                <c:pt idx="0">
                  <c:v>4.4329722183837012E-3</c:v>
                </c:pt>
                <c:pt idx="1">
                  <c:v>5.954041833835127E-3</c:v>
                </c:pt>
                <c:pt idx="2">
                  <c:v>7.9174587444807015E-3</c:v>
                </c:pt>
                <c:pt idx="3">
                  <c:v>1.0423577304107734E-2</c:v>
                </c:pt>
                <c:pt idx="4">
                  <c:v>1.3586413536594406E-2</c:v>
                </c:pt>
                <c:pt idx="5">
                  <c:v>1.7532745234282984E-2</c:v>
                </c:pt>
                <c:pt idx="6">
                  <c:v>2.2400208990311359E-2</c:v>
                </c:pt>
                <c:pt idx="7">
                  <c:v>2.8334220773294186E-2</c:v>
                </c:pt>
                <c:pt idx="8">
                  <c:v>3.5483588319991731E-2</c:v>
                </c:pt>
                <c:pt idx="9">
                  <c:v>4.3994749125587755E-2</c:v>
                </c:pt>
                <c:pt idx="10">
                  <c:v>5.4004657278425815E-2</c:v>
                </c:pt>
                <c:pt idx="11">
                  <c:v>6.5632453312083505E-2</c:v>
                </c:pt>
                <c:pt idx="12">
                  <c:v>7.89701780959189E-2</c:v>
                </c:pt>
                <c:pt idx="13">
                  <c:v>9.4072925881967528E-2</c:v>
                </c:pt>
                <c:pt idx="14">
                  <c:v>0.11094896144223917</c:v>
                </c:pt>
                <c:pt idx="15">
                  <c:v>0.12955043810437614</c:v>
                </c:pt>
                <c:pt idx="16">
                  <c:v>0.14976543279421692</c:v>
                </c:pt>
                <c:pt idx="17">
                  <c:v>0.17141204685727593</c:v>
                </c:pt>
                <c:pt idx="18">
                  <c:v>0.19423529573334056</c:v>
                </c:pt>
                <c:pt idx="19">
                  <c:v>0.21790741892216484</c:v>
                </c:pt>
                <c:pt idx="20">
                  <c:v>0.24203208227207398</c:v>
                </c:pt>
                <c:pt idx="21">
                  <c:v>0.26615272249509558</c:v>
                </c:pt>
                <c:pt idx="22">
                  <c:v>0.28976501132865329</c:v>
                </c:pt>
                <c:pt idx="23">
                  <c:v>0.31233311319206108</c:v>
                </c:pt>
                <c:pt idx="24">
                  <c:v>0.33330910035691741</c:v>
                </c:pt>
                <c:pt idx="25">
                  <c:v>0.35215460176803354</c:v>
                </c:pt>
                <c:pt idx="26">
                  <c:v>0.3683635244444225</c:v>
                </c:pt>
                <c:pt idx="27">
                  <c:v>0.38148452591753562</c:v>
                </c:pt>
                <c:pt idx="28">
                  <c:v>0.39114185266934259</c:v>
                </c:pt>
                <c:pt idx="29">
                  <c:v>0.39705320476264633</c:v>
                </c:pt>
                <c:pt idx="30">
                  <c:v>0.39904344223381111</c:v>
                </c:pt>
                <c:pt idx="31">
                  <c:v>0.39705320476264627</c:v>
                </c:pt>
                <c:pt idx="32">
                  <c:v>0.39114185266934237</c:v>
                </c:pt>
                <c:pt idx="33">
                  <c:v>0.38148452591753534</c:v>
                </c:pt>
                <c:pt idx="34">
                  <c:v>0.36836352444442205</c:v>
                </c:pt>
                <c:pt idx="35">
                  <c:v>0.35215460176803293</c:v>
                </c:pt>
                <c:pt idx="36">
                  <c:v>0.3333091003569168</c:v>
                </c:pt>
                <c:pt idx="37">
                  <c:v>0.31233311319206042</c:v>
                </c:pt>
                <c:pt idx="38">
                  <c:v>0.28976501132865262</c:v>
                </c:pt>
                <c:pt idx="39">
                  <c:v>0.26615272249509481</c:v>
                </c:pt>
                <c:pt idx="40">
                  <c:v>0.24203208227207323</c:v>
                </c:pt>
                <c:pt idx="41">
                  <c:v>0.217907418922164</c:v>
                </c:pt>
                <c:pt idx="42">
                  <c:v>0.19423529573333978</c:v>
                </c:pt>
                <c:pt idx="43">
                  <c:v>0.17141204685727518</c:v>
                </c:pt>
                <c:pt idx="44">
                  <c:v>0.14976543279421622</c:v>
                </c:pt>
                <c:pt idx="45">
                  <c:v>0.12955043810437547</c:v>
                </c:pt>
                <c:pt idx="46">
                  <c:v>0.11094896144223858</c:v>
                </c:pt>
                <c:pt idx="47">
                  <c:v>9.4072925881967001E-2</c:v>
                </c:pt>
                <c:pt idx="48">
                  <c:v>7.8970178095918442E-2</c:v>
                </c:pt>
                <c:pt idx="49">
                  <c:v>6.5632453312083103E-2</c:v>
                </c:pt>
                <c:pt idx="50">
                  <c:v>5.4004657278425482E-2</c:v>
                </c:pt>
                <c:pt idx="51">
                  <c:v>4.3994749125587464E-2</c:v>
                </c:pt>
                <c:pt idx="52">
                  <c:v>3.5483588319991495E-2</c:v>
                </c:pt>
                <c:pt idx="53">
                  <c:v>2.8334220773293988E-2</c:v>
                </c:pt>
                <c:pt idx="54">
                  <c:v>2.2400208990311189E-2</c:v>
                </c:pt>
                <c:pt idx="55">
                  <c:v>1.7532745234282852E-2</c:v>
                </c:pt>
                <c:pt idx="56">
                  <c:v>1.3586413536594295E-2</c:v>
                </c:pt>
                <c:pt idx="57">
                  <c:v>1.0423577304107645E-2</c:v>
                </c:pt>
                <c:pt idx="58">
                  <c:v>7.9174587444806321E-3</c:v>
                </c:pt>
                <c:pt idx="59">
                  <c:v>5.9540418338350741E-3</c:v>
                </c:pt>
                <c:pt idx="60">
                  <c:v>4.4329722183836621E-3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7F-49FA-A901-912B8FE91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546863"/>
        <c:axId val="1814278207"/>
      </c:scatterChart>
      <c:valAx>
        <c:axId val="1821546863"/>
        <c:scaling>
          <c:orientation val="minMax"/>
          <c:max val="3"/>
          <c:min val="-3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0">
                    <a:solidFill>
                      <a:sysClr val="windowText" lastClr="000000"/>
                    </a:solidFill>
                    <a:latin typeface="+mn-lt"/>
                    <a:ea typeface="游明朝" panose="02020400000000000000" pitchFamily="18" charset="-128"/>
                  </a:rPr>
                  <a:t>X</a:t>
                </a:r>
                <a:endParaRPr lang="ja-JP" altLang="en-US" sz="1200" b="0">
                  <a:solidFill>
                    <a:sysClr val="windowText" lastClr="000000"/>
                  </a:solidFill>
                  <a:latin typeface="+mn-lt"/>
                  <a:ea typeface="游明朝" panose="02020400000000000000" pitchFamily="18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游明朝" panose="02020400000000000000" pitchFamily="18" charset="-128"/>
                <a:cs typeface="+mn-cs"/>
              </a:defRPr>
            </a:pPr>
            <a:endParaRPr lang="ja-JP"/>
          </a:p>
        </c:txPr>
        <c:crossAx val="1814278207"/>
        <c:crosses val="autoZero"/>
        <c:crossBetween val="midCat"/>
        <c:majorUnit val="1"/>
        <c:minorUnit val="0.5"/>
      </c:valAx>
      <c:valAx>
        <c:axId val="1814278207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0">
                    <a:solidFill>
                      <a:sysClr val="windowText" lastClr="000000"/>
                    </a:solidFill>
                    <a:latin typeface="+mn-lt"/>
                    <a:ea typeface="游明朝" panose="02020400000000000000" pitchFamily="18" charset="-128"/>
                  </a:rPr>
                  <a:t>Y</a:t>
                </a:r>
                <a:endParaRPr lang="ja-JP" altLang="en-US" sz="1200" b="0">
                  <a:solidFill>
                    <a:sysClr val="windowText" lastClr="000000"/>
                  </a:solidFill>
                  <a:latin typeface="+mn-lt"/>
                  <a:ea typeface="游明朝" panose="02020400000000000000" pitchFamily="18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.0_ " sourceLinked="0"/>
        <c:majorTickMark val="cross"/>
        <c:minorTickMark val="cross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游明朝" panose="02020400000000000000" pitchFamily="18" charset="-128"/>
                <a:cs typeface="+mn-cs"/>
              </a:defRPr>
            </a:pPr>
            <a:endParaRPr lang="ja-JP"/>
          </a:p>
        </c:txPr>
        <c:crossAx val="1821546863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36299265837206"/>
          <c:y val="9.0437889293689039E-2"/>
          <c:w val="0.76506364696299367"/>
          <c:h val="0.72239088024444709"/>
        </c:manualLayout>
      </c:layout>
      <c:scatterChart>
        <c:scatterStyle val="lineMarker"/>
        <c:varyColors val="0"/>
        <c:ser>
          <c:idx val="1"/>
          <c:order val="0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'2(2)1'!$K$9:$K$68</c:f>
              <c:numCache>
                <c:formatCode>General</c:formatCode>
                <c:ptCount val="6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  <c:pt idx="30">
                  <c:v>3.1000000000000014</c:v>
                </c:pt>
                <c:pt idx="31">
                  <c:v>3.2000000000000015</c:v>
                </c:pt>
                <c:pt idx="32">
                  <c:v>3.3000000000000016</c:v>
                </c:pt>
                <c:pt idx="33">
                  <c:v>3.4000000000000017</c:v>
                </c:pt>
                <c:pt idx="34">
                  <c:v>3.5000000000000018</c:v>
                </c:pt>
                <c:pt idx="35">
                  <c:v>3.6000000000000019</c:v>
                </c:pt>
                <c:pt idx="36">
                  <c:v>3.700000000000002</c:v>
                </c:pt>
                <c:pt idx="37">
                  <c:v>3.800000000000002</c:v>
                </c:pt>
                <c:pt idx="38">
                  <c:v>3.9000000000000021</c:v>
                </c:pt>
                <c:pt idx="39">
                  <c:v>4.0000000000000018</c:v>
                </c:pt>
                <c:pt idx="40">
                  <c:v>4.1000000000000014</c:v>
                </c:pt>
                <c:pt idx="41">
                  <c:v>4.2000000000000011</c:v>
                </c:pt>
                <c:pt idx="42">
                  <c:v>4.3000000000000007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4.6999999999999993</c:v>
                </c:pt>
                <c:pt idx="47">
                  <c:v>4.7999999999999989</c:v>
                </c:pt>
                <c:pt idx="48">
                  <c:v>4.8999999999999986</c:v>
                </c:pt>
                <c:pt idx="49">
                  <c:v>4.9999999999999982</c:v>
                </c:pt>
                <c:pt idx="50">
                  <c:v>5.0999999999999979</c:v>
                </c:pt>
                <c:pt idx="51">
                  <c:v>5.1999999999999975</c:v>
                </c:pt>
                <c:pt idx="52">
                  <c:v>5.2999999999999972</c:v>
                </c:pt>
                <c:pt idx="53">
                  <c:v>5.3999999999999968</c:v>
                </c:pt>
                <c:pt idx="54">
                  <c:v>5.4999999999999964</c:v>
                </c:pt>
                <c:pt idx="55">
                  <c:v>5.5999999999999961</c:v>
                </c:pt>
                <c:pt idx="56">
                  <c:v>5.6999999999999957</c:v>
                </c:pt>
                <c:pt idx="57">
                  <c:v>5.7999999999999954</c:v>
                </c:pt>
                <c:pt idx="58">
                  <c:v>5.899999999999995</c:v>
                </c:pt>
                <c:pt idx="59">
                  <c:v>5.9999999999999947</c:v>
                </c:pt>
              </c:numCache>
            </c:numRef>
          </c:xVal>
          <c:yVal>
            <c:numRef>
              <c:f>'2(2)1'!$L$9:$L$68</c:f>
              <c:numCache>
                <c:formatCode>General</c:formatCode>
                <c:ptCount val="60"/>
                <c:pt idx="0">
                  <c:v>1.7083639198676278E-2</c:v>
                </c:pt>
                <c:pt idx="1">
                  <c:v>6.6282445723674366E-2</c:v>
                </c:pt>
                <c:pt idx="2">
                  <c:v>0.11724843174923083</c:v>
                </c:pt>
                <c:pt idx="3">
                  <c:v>0.15905911667130923</c:v>
                </c:pt>
                <c:pt idx="4">
                  <c:v>0.19034605959676995</c:v>
                </c:pt>
                <c:pt idx="5">
                  <c:v>0.21242710193549219</c:v>
                </c:pt>
                <c:pt idx="6">
                  <c:v>0.22711620003267818</c:v>
                </c:pt>
                <c:pt idx="7">
                  <c:v>0.2360807167071152</c:v>
                </c:pt>
                <c:pt idx="8">
                  <c:v>0.24069242404417593</c:v>
                </c:pt>
                <c:pt idx="9">
                  <c:v>0.24203208227207362</c:v>
                </c:pt>
                <c:pt idx="10">
                  <c:v>0.24093526165217677</c:v>
                </c:pt>
                <c:pt idx="11">
                  <c:v>0.2380426153430765</c:v>
                </c:pt>
                <c:pt idx="12">
                  <c:v>0.23384366296960848</c:v>
                </c:pt>
                <c:pt idx="13">
                  <c:v>0.22871198527005182</c:v>
                </c:pt>
                <c:pt idx="14">
                  <c:v>0.22293256169398798</c:v>
                </c:pt>
                <c:pt idx="15">
                  <c:v>0.21672268414001827</c:v>
                </c:pt>
                <c:pt idx="16">
                  <c:v>0.21024785955580375</c:v>
                </c:pt>
                <c:pt idx="17">
                  <c:v>0.20363388640956767</c:v>
                </c:pt>
                <c:pt idx="18">
                  <c:v>0.19697603727564747</c:v>
                </c:pt>
                <c:pt idx="19">
                  <c:v>0.1903460595967699</c:v>
                </c:pt>
                <c:pt idx="20">
                  <c:v>0.18379753104376512</c:v>
                </c:pt>
                <c:pt idx="21">
                  <c:v>0.17736997126043824</c:v>
                </c:pt>
                <c:pt idx="22">
                  <c:v>0.1710920105539229</c:v>
                </c:pt>
                <c:pt idx="23">
                  <c:v>0.16498384065825281</c:v>
                </c:pt>
                <c:pt idx="24">
                  <c:v>0.1590591166713092</c:v>
                </c:pt>
                <c:pt idx="25">
                  <c:v>0.15332643764952966</c:v>
                </c:pt>
                <c:pt idx="26">
                  <c:v>0.14779050237180907</c:v>
                </c:pt>
                <c:pt idx="27">
                  <c:v>0.14245301365848417</c:v>
                </c:pt>
                <c:pt idx="28">
                  <c:v>0.13731338729753628</c:v>
                </c:pt>
                <c:pt idx="29">
                  <c:v>0.13236930858168638</c:v>
                </c:pt>
                <c:pt idx="30">
                  <c:v>0.12761716959317471</c:v>
                </c:pt>
                <c:pt idx="31">
                  <c:v>0.12305241287778625</c:v>
                </c:pt>
                <c:pt idx="32">
                  <c:v>0.11866980143005618</c:v>
                </c:pt>
                <c:pt idx="33">
                  <c:v>0.11446363052734754</c:v>
                </c:pt>
                <c:pt idx="34">
                  <c:v>0.11042789357517038</c:v>
                </c:pt>
                <c:pt idx="35">
                  <c:v>0.10655641151654778</c:v>
                </c:pt>
                <c:pt idx="36">
                  <c:v>0.10284293333249865</c:v>
                </c:pt>
                <c:pt idx="37">
                  <c:v>9.9281213582060657E-2</c:v>
                </c:pt>
                <c:pt idx="38">
                  <c:v>9.5865071695475659E-2</c:v>
                </c:pt>
                <c:pt idx="39">
                  <c:v>9.2588436764906121E-2</c:v>
                </c:pt>
                <c:pt idx="40">
                  <c:v>8.9445380813692618E-2</c:v>
                </c:pt>
                <c:pt idx="41">
                  <c:v>8.6430142922070921E-2</c:v>
                </c:pt>
                <c:pt idx="42">
                  <c:v>8.3537146109379679E-2</c:v>
                </c:pt>
                <c:pt idx="43">
                  <c:v>8.0761008493067152E-2</c:v>
                </c:pt>
                <c:pt idx="44">
                  <c:v>7.8096549942304277E-2</c:v>
                </c:pt>
                <c:pt idx="45">
                  <c:v>7.553879520245349E-2</c:v>
                </c:pt>
                <c:pt idx="46">
                  <c:v>7.3082974273328563E-2</c:v>
                </c:pt>
                <c:pt idx="47">
                  <c:v>7.0724520669168053E-2</c:v>
                </c:pt>
                <c:pt idx="48">
                  <c:v>6.8459068063722844E-2</c:v>
                </c:pt>
                <c:pt idx="49">
                  <c:v>6.6282445723674449E-2</c:v>
                </c:pt>
                <c:pt idx="50">
                  <c:v>6.4190673052887282E-2</c:v>
                </c:pt>
                <c:pt idx="51">
                  <c:v>6.2179953504899951E-2</c:v>
                </c:pt>
                <c:pt idx="52">
                  <c:v>6.0246668068511471E-2</c:v>
                </c:pt>
                <c:pt idx="53">
                  <c:v>5.8387368488871598E-2</c:v>
                </c:pt>
                <c:pt idx="54">
                  <c:v>5.6598770352189624E-2</c:v>
                </c:pt>
                <c:pt idx="55">
                  <c:v>5.4877746134464292E-2</c:v>
                </c:pt>
                <c:pt idx="56">
                  <c:v>5.3221318292255869E-2</c:v>
                </c:pt>
                <c:pt idx="57">
                  <c:v>5.1626652455455141E-2</c:v>
                </c:pt>
                <c:pt idx="58">
                  <c:v>5.0091050767440387E-2</c:v>
                </c:pt>
                <c:pt idx="59">
                  <c:v>4.8611945406291511E-2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24-42C2-8E72-216A26D71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546863"/>
        <c:axId val="1814278207"/>
      </c:scatterChart>
      <c:valAx>
        <c:axId val="1821546863"/>
        <c:scaling>
          <c:orientation val="minMax"/>
          <c:max val="6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0">
                    <a:solidFill>
                      <a:sysClr val="windowText" lastClr="000000"/>
                    </a:solidFill>
                    <a:latin typeface="+mn-lt"/>
                    <a:ea typeface="游明朝" panose="02020400000000000000" pitchFamily="18" charset="-128"/>
                  </a:rPr>
                  <a:t>X</a:t>
                </a:r>
                <a:endParaRPr lang="ja-JP" altLang="en-US" sz="1200" b="0">
                  <a:solidFill>
                    <a:sysClr val="windowText" lastClr="000000"/>
                  </a:solidFill>
                  <a:latin typeface="+mn-lt"/>
                  <a:ea typeface="游明朝" panose="02020400000000000000" pitchFamily="18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游明朝" panose="02020400000000000000" pitchFamily="18" charset="-128"/>
                <a:cs typeface="+mn-cs"/>
              </a:defRPr>
            </a:pPr>
            <a:endParaRPr lang="ja-JP"/>
          </a:p>
        </c:txPr>
        <c:crossAx val="1814278207"/>
        <c:crosses val="autoZero"/>
        <c:crossBetween val="midCat"/>
        <c:majorUnit val="1"/>
        <c:minorUnit val="0.5"/>
      </c:valAx>
      <c:valAx>
        <c:axId val="1814278207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0">
                    <a:solidFill>
                      <a:sysClr val="windowText" lastClr="000000"/>
                    </a:solidFill>
                    <a:latin typeface="+mn-lt"/>
                    <a:ea typeface="游明朝" panose="02020400000000000000" pitchFamily="18" charset="-128"/>
                  </a:rPr>
                  <a:t>Y</a:t>
                </a:r>
                <a:endParaRPr lang="ja-JP" altLang="en-US" sz="1200" b="0">
                  <a:solidFill>
                    <a:sysClr val="windowText" lastClr="000000"/>
                  </a:solidFill>
                  <a:latin typeface="+mn-lt"/>
                  <a:ea typeface="游明朝" panose="02020400000000000000" pitchFamily="18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.0_ " sourceLinked="0"/>
        <c:majorTickMark val="cross"/>
        <c:minorTickMark val="cross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游明朝" panose="02020400000000000000" pitchFamily="18" charset="-128"/>
                <a:cs typeface="+mn-cs"/>
              </a:defRPr>
            </a:pPr>
            <a:endParaRPr lang="ja-JP"/>
          </a:p>
        </c:txPr>
        <c:crossAx val="1821546863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36299265837206"/>
          <c:y val="9.0437889293689039E-2"/>
          <c:w val="0.76506364696299367"/>
          <c:h val="0.7223908802444470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'2(2)2'!$B$4:$B$12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'2(2)2'!$C$4:$C$12</c:f>
              <c:numCache>
                <c:formatCode>0.0</c:formatCode>
                <c:ptCount val="9"/>
                <c:pt idx="0">
                  <c:v>3.5</c:v>
                </c:pt>
                <c:pt idx="1">
                  <c:v>5.0999999999999996</c:v>
                </c:pt>
                <c:pt idx="2">
                  <c:v>6.9</c:v>
                </c:pt>
                <c:pt idx="3">
                  <c:v>9.4</c:v>
                </c:pt>
                <c:pt idx="4">
                  <c:v>10.8</c:v>
                </c:pt>
                <c:pt idx="5">
                  <c:v>12.9</c:v>
                </c:pt>
                <c:pt idx="6">
                  <c:v>14.6</c:v>
                </c:pt>
                <c:pt idx="7">
                  <c:v>17</c:v>
                </c:pt>
                <c:pt idx="8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8F-46E4-9105-81560EF64C7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noFill/>
              <a:ln w="12700">
                <a:solidFill>
                  <a:schemeClr val="tx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2700" cap="rnd">
                <a:solidFill>
                  <a:schemeClr val="tx1"/>
                </a:solidFill>
                <a:prstDash val="sysDash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'2(2)2'!$B$4:$B$12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'2(2)2'!$D$4:$D$12</c:f>
              <c:numCache>
                <c:formatCode>0.0</c:formatCode>
                <c:ptCount val="9"/>
                <c:pt idx="0">
                  <c:v>4.5999999999999996</c:v>
                </c:pt>
                <c:pt idx="1">
                  <c:v>16</c:v>
                </c:pt>
                <c:pt idx="2">
                  <c:v>22</c:v>
                </c:pt>
                <c:pt idx="3">
                  <c:v>29.5</c:v>
                </c:pt>
                <c:pt idx="4">
                  <c:v>45.6</c:v>
                </c:pt>
                <c:pt idx="5">
                  <c:v>56.3</c:v>
                </c:pt>
                <c:pt idx="6">
                  <c:v>71.3</c:v>
                </c:pt>
                <c:pt idx="7">
                  <c:v>105.2</c:v>
                </c:pt>
                <c:pt idx="8">
                  <c:v>119.3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8F-46E4-9105-81560EF6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546863"/>
        <c:axId val="1814278207"/>
      </c:scatterChart>
      <c:valAx>
        <c:axId val="1821546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0">
                    <a:solidFill>
                      <a:sysClr val="windowText" lastClr="000000"/>
                    </a:solidFill>
                    <a:latin typeface="+mn-lt"/>
                    <a:ea typeface="游明朝" panose="02020400000000000000" pitchFamily="18" charset="-128"/>
                  </a:rPr>
                  <a:t>X</a:t>
                </a:r>
                <a:endParaRPr lang="ja-JP" altLang="en-US" sz="1200" b="0">
                  <a:solidFill>
                    <a:sysClr val="windowText" lastClr="000000"/>
                  </a:solidFill>
                  <a:latin typeface="+mn-lt"/>
                  <a:ea typeface="游明朝" panose="02020400000000000000" pitchFamily="18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游明朝" panose="02020400000000000000" pitchFamily="18" charset="-128"/>
                <a:cs typeface="+mn-cs"/>
              </a:defRPr>
            </a:pPr>
            <a:endParaRPr lang="ja-JP"/>
          </a:p>
        </c:txPr>
        <c:crossAx val="1814278207"/>
        <c:crosses val="autoZero"/>
        <c:crossBetween val="midCat"/>
        <c:minorUnit val="1"/>
      </c:valAx>
      <c:valAx>
        <c:axId val="1814278207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0">
                    <a:solidFill>
                      <a:sysClr val="windowText" lastClr="000000"/>
                    </a:solidFill>
                    <a:latin typeface="+mn-lt"/>
                    <a:ea typeface="游明朝" panose="02020400000000000000" pitchFamily="18" charset="-128"/>
                  </a:rPr>
                  <a:t>Y</a:t>
                </a:r>
                <a:endParaRPr lang="ja-JP" altLang="en-US" sz="1200" b="0">
                  <a:solidFill>
                    <a:sysClr val="windowText" lastClr="000000"/>
                  </a:solidFill>
                  <a:latin typeface="+mn-lt"/>
                  <a:ea typeface="游明朝" panose="02020400000000000000" pitchFamily="18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_ " sourceLinked="0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游明朝" panose="02020400000000000000" pitchFamily="18" charset="-128"/>
                <a:cs typeface="+mn-cs"/>
              </a:defRPr>
            </a:pPr>
            <a:endParaRPr lang="ja-JP"/>
          </a:p>
        </c:txPr>
        <c:crossAx val="1821546863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2</xdr:row>
      <xdr:rowOff>45720</xdr:rowOff>
    </xdr:from>
    <xdr:to>
      <xdr:col>9</xdr:col>
      <xdr:colOff>167640</xdr:colOff>
      <xdr:row>14</xdr:row>
      <xdr:rowOff>228600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E50F4CB9-A634-4CF6-B213-4FCE26B74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0.34985</cdr:x>
      <cdr:y>0.83973</cdr:y>
    </cdr:from>
    <cdr:to>
      <cdr:x>0.89164</cdr:x>
      <cdr:y>0.92099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6DE5225-CE20-C192-F705-0F582D36E7D4}"/>
            </a:ext>
          </a:extLst>
        </cdr:cNvPr>
        <cdr:cNvSpPr txBox="1"/>
      </cdr:nvSpPr>
      <cdr:spPr>
        <a:xfrm xmlns:a="http://schemas.openxmlformats.org/drawingml/2006/main">
          <a:off x="861060" y="2834640"/>
          <a:ext cx="133350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200"/>
            <a:t>A          B          C</a:t>
          </a:r>
          <a:endParaRPr lang="ja-JP" altLang="en-US" sz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68580</xdr:rowOff>
    </xdr:from>
    <xdr:to>
      <xdr:col>9</xdr:col>
      <xdr:colOff>601620</xdr:colOff>
      <xdr:row>13</xdr:row>
      <xdr:rowOff>98700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A44BEB24-28CB-4E85-8E3D-245952C6C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299085</xdr:colOff>
      <xdr:row>2</xdr:row>
      <xdr:rowOff>45720</xdr:rowOff>
    </xdr:from>
    <xdr:to>
      <xdr:col>14</xdr:col>
      <xdr:colOff>527325</xdr:colOff>
      <xdr:row>14</xdr:row>
      <xdr:rowOff>91080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149CE56-5064-46DE-BB7C-AAF02A277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281940</xdr:colOff>
      <xdr:row>14</xdr:row>
      <xdr:rowOff>205740</xdr:rowOff>
    </xdr:from>
    <xdr:to>
      <xdr:col>14</xdr:col>
      <xdr:colOff>510180</xdr:colOff>
      <xdr:row>27</xdr:row>
      <xdr:rowOff>14880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6F2A48-589A-38E3-B02D-FDA38C9FF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</xdr:row>
      <xdr:rowOff>41910</xdr:rowOff>
    </xdr:from>
    <xdr:to>
      <xdr:col>9</xdr:col>
      <xdr:colOff>159525</xdr:colOff>
      <xdr:row>15</xdr:row>
      <xdr:rowOff>66270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B5F0E6-07B8-45BF-B52E-0DF3BD89A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403860</xdr:colOff>
      <xdr:row>1</xdr:row>
      <xdr:rowOff>114300</xdr:rowOff>
    </xdr:from>
    <xdr:to>
      <xdr:col>19</xdr:col>
      <xdr:colOff>249060</xdr:colOff>
      <xdr:row>15</xdr:row>
      <xdr:rowOff>138660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23D4085-11EF-4E21-BB8B-B4709F12B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217170</xdr:rowOff>
    </xdr:from>
    <xdr:to>
      <xdr:col>10</xdr:col>
      <xdr:colOff>83325</xdr:colOff>
      <xdr:row>16</xdr:row>
      <xdr:rowOff>5310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D3F4483-67C2-452E-BB4F-FD019E5E2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5CE9-F466-4A8C-94F0-F62B029C35CA}">
  <dimension ref="B1:J46"/>
  <sheetViews>
    <sheetView tabSelected="1" zoomScaleNormal="100" workbookViewId="0"/>
  </sheetViews>
  <sheetFormatPr defaultColWidth="9" defaultRowHeight="20.399999999999999" customHeight="1" x14ac:dyDescent="0.2"/>
  <cols>
    <col min="1" max="1" width="9" style="3"/>
    <col min="2" max="10" width="9" style="3" customWidth="1"/>
    <col min="11" max="248" width="9" style="3"/>
    <col min="249" max="262" width="9" style="3" customWidth="1"/>
    <col min="263" max="504" width="9" style="3"/>
    <col min="505" max="518" width="9" style="3" customWidth="1"/>
    <col min="519" max="760" width="9" style="3"/>
    <col min="761" max="774" width="9" style="3" customWidth="1"/>
    <col min="775" max="1016" width="9" style="3"/>
    <col min="1017" max="1030" width="9" style="3" customWidth="1"/>
    <col min="1031" max="1272" width="9" style="3"/>
    <col min="1273" max="1286" width="9" style="3" customWidth="1"/>
    <col min="1287" max="1528" width="9" style="3"/>
    <col min="1529" max="1542" width="9" style="3" customWidth="1"/>
    <col min="1543" max="1784" width="9" style="3"/>
    <col min="1785" max="1798" width="9" style="3" customWidth="1"/>
    <col min="1799" max="2040" width="9" style="3"/>
    <col min="2041" max="2054" width="9" style="3" customWidth="1"/>
    <col min="2055" max="2296" width="9" style="3"/>
    <col min="2297" max="2310" width="9" style="3" customWidth="1"/>
    <col min="2311" max="2552" width="9" style="3"/>
    <col min="2553" max="2566" width="9" style="3" customWidth="1"/>
    <col min="2567" max="2808" width="9" style="3"/>
    <col min="2809" max="2822" width="9" style="3" customWidth="1"/>
    <col min="2823" max="3064" width="9" style="3"/>
    <col min="3065" max="3078" width="9" style="3" customWidth="1"/>
    <col min="3079" max="3320" width="9" style="3"/>
    <col min="3321" max="3334" width="9" style="3" customWidth="1"/>
    <col min="3335" max="3576" width="9" style="3"/>
    <col min="3577" max="3590" width="9" style="3" customWidth="1"/>
    <col min="3591" max="3832" width="9" style="3"/>
    <col min="3833" max="3846" width="9" style="3" customWidth="1"/>
    <col min="3847" max="4088" width="9" style="3"/>
    <col min="4089" max="4102" width="9" style="3" customWidth="1"/>
    <col min="4103" max="4344" width="9" style="3"/>
    <col min="4345" max="4358" width="9" style="3" customWidth="1"/>
    <col min="4359" max="4600" width="9" style="3"/>
    <col min="4601" max="4614" width="9" style="3" customWidth="1"/>
    <col min="4615" max="4856" width="9" style="3"/>
    <col min="4857" max="4870" width="9" style="3" customWidth="1"/>
    <col min="4871" max="5112" width="9" style="3"/>
    <col min="5113" max="5126" width="9" style="3" customWidth="1"/>
    <col min="5127" max="5368" width="9" style="3"/>
    <col min="5369" max="5382" width="9" style="3" customWidth="1"/>
    <col min="5383" max="5624" width="9" style="3"/>
    <col min="5625" max="5638" width="9" style="3" customWidth="1"/>
    <col min="5639" max="5880" width="9" style="3"/>
    <col min="5881" max="5894" width="9" style="3" customWidth="1"/>
    <col min="5895" max="6136" width="9" style="3"/>
    <col min="6137" max="6150" width="9" style="3" customWidth="1"/>
    <col min="6151" max="6392" width="9" style="3"/>
    <col min="6393" max="6406" width="9" style="3" customWidth="1"/>
    <col min="6407" max="6648" width="9" style="3"/>
    <col min="6649" max="6662" width="9" style="3" customWidth="1"/>
    <col min="6663" max="6904" width="9" style="3"/>
    <col min="6905" max="6918" width="9" style="3" customWidth="1"/>
    <col min="6919" max="7160" width="9" style="3"/>
    <col min="7161" max="7174" width="9" style="3" customWidth="1"/>
    <col min="7175" max="7416" width="9" style="3"/>
    <col min="7417" max="7430" width="9" style="3" customWidth="1"/>
    <col min="7431" max="7672" width="9" style="3"/>
    <col min="7673" max="7686" width="9" style="3" customWidth="1"/>
    <col min="7687" max="7928" width="9" style="3"/>
    <col min="7929" max="7942" width="9" style="3" customWidth="1"/>
    <col min="7943" max="8184" width="9" style="3"/>
    <col min="8185" max="8198" width="9" style="3" customWidth="1"/>
    <col min="8199" max="8440" width="9" style="3"/>
    <col min="8441" max="8454" width="9" style="3" customWidth="1"/>
    <col min="8455" max="8696" width="9" style="3"/>
    <col min="8697" max="8710" width="9" style="3" customWidth="1"/>
    <col min="8711" max="8952" width="9" style="3"/>
    <col min="8953" max="8966" width="9" style="3" customWidth="1"/>
    <col min="8967" max="9208" width="9" style="3"/>
    <col min="9209" max="9222" width="9" style="3" customWidth="1"/>
    <col min="9223" max="9464" width="9" style="3"/>
    <col min="9465" max="9478" width="9" style="3" customWidth="1"/>
    <col min="9479" max="9720" width="9" style="3"/>
    <col min="9721" max="9734" width="9" style="3" customWidth="1"/>
    <col min="9735" max="9976" width="9" style="3"/>
    <col min="9977" max="9990" width="9" style="3" customWidth="1"/>
    <col min="9991" max="10232" width="9" style="3"/>
    <col min="10233" max="10246" width="9" style="3" customWidth="1"/>
    <col min="10247" max="10488" width="9" style="3"/>
    <col min="10489" max="10502" width="9" style="3" customWidth="1"/>
    <col min="10503" max="10744" width="9" style="3"/>
    <col min="10745" max="10758" width="9" style="3" customWidth="1"/>
    <col min="10759" max="11000" width="9" style="3"/>
    <col min="11001" max="11014" width="9" style="3" customWidth="1"/>
    <col min="11015" max="11256" width="9" style="3"/>
    <col min="11257" max="11270" width="9" style="3" customWidth="1"/>
    <col min="11271" max="11512" width="9" style="3"/>
    <col min="11513" max="11526" width="9" style="3" customWidth="1"/>
    <col min="11527" max="11768" width="9" style="3"/>
    <col min="11769" max="11782" width="9" style="3" customWidth="1"/>
    <col min="11783" max="12024" width="9" style="3"/>
    <col min="12025" max="12038" width="9" style="3" customWidth="1"/>
    <col min="12039" max="12280" width="9" style="3"/>
    <col min="12281" max="12294" width="9" style="3" customWidth="1"/>
    <col min="12295" max="12536" width="9" style="3"/>
    <col min="12537" max="12550" width="9" style="3" customWidth="1"/>
    <col min="12551" max="12792" width="9" style="3"/>
    <col min="12793" max="12806" width="9" style="3" customWidth="1"/>
    <col min="12807" max="13048" width="9" style="3"/>
    <col min="13049" max="13062" width="9" style="3" customWidth="1"/>
    <col min="13063" max="13304" width="9" style="3"/>
    <col min="13305" max="13318" width="9" style="3" customWidth="1"/>
    <col min="13319" max="13560" width="9" style="3"/>
    <col min="13561" max="13574" width="9" style="3" customWidth="1"/>
    <col min="13575" max="13816" width="9" style="3"/>
    <col min="13817" max="13830" width="9" style="3" customWidth="1"/>
    <col min="13831" max="14072" width="9" style="3"/>
    <col min="14073" max="14086" width="9" style="3" customWidth="1"/>
    <col min="14087" max="14328" width="9" style="3"/>
    <col min="14329" max="14342" width="9" style="3" customWidth="1"/>
    <col min="14343" max="14584" width="9" style="3"/>
    <col min="14585" max="14598" width="9" style="3" customWidth="1"/>
    <col min="14599" max="14840" width="9" style="3"/>
    <col min="14841" max="14854" width="9" style="3" customWidth="1"/>
    <col min="14855" max="15096" width="9" style="3"/>
    <col min="15097" max="15110" width="9" style="3" customWidth="1"/>
    <col min="15111" max="15352" width="9" style="3"/>
    <col min="15353" max="15366" width="9" style="3" customWidth="1"/>
    <col min="15367" max="15608" width="9" style="3"/>
    <col min="15609" max="15622" width="9" style="3" customWidth="1"/>
    <col min="15623" max="15864" width="9" style="3"/>
    <col min="15865" max="15878" width="9" style="3" customWidth="1"/>
    <col min="15879" max="16120" width="9" style="3"/>
    <col min="16121" max="16134" width="9" style="3" customWidth="1"/>
    <col min="16135" max="16384" width="9" style="3"/>
  </cols>
  <sheetData>
    <row r="1" spans="2:10" ht="20.399999999999999" customHeight="1" x14ac:dyDescent="0.2">
      <c r="B1" s="12" t="s">
        <v>26</v>
      </c>
    </row>
    <row r="2" spans="2:10" ht="20.399999999999999" customHeight="1" thickBot="1" x14ac:dyDescent="0.25">
      <c r="B2" s="1"/>
      <c r="C2" s="1"/>
      <c r="D2" s="2"/>
      <c r="E2" s="2"/>
      <c r="G2" s="12"/>
      <c r="H2" s="12"/>
    </row>
    <row r="3" spans="2:10" ht="20.399999999999999" customHeight="1" x14ac:dyDescent="0.2">
      <c r="B3" s="4"/>
      <c r="C3" s="4" t="s">
        <v>0</v>
      </c>
      <c r="D3" s="4" t="s">
        <v>1</v>
      </c>
      <c r="E3" s="4" t="s">
        <v>2</v>
      </c>
      <c r="F3" s="5"/>
      <c r="G3" s="5"/>
      <c r="H3" s="5"/>
      <c r="I3" s="5"/>
      <c r="J3" s="5"/>
    </row>
    <row r="4" spans="2:10" ht="20.399999999999999" customHeight="1" x14ac:dyDescent="0.2">
      <c r="B4" s="5">
        <v>1</v>
      </c>
      <c r="C4" s="6">
        <v>1.65</v>
      </c>
      <c r="D4" s="6">
        <v>0.44</v>
      </c>
      <c r="E4" s="6">
        <v>1.56</v>
      </c>
      <c r="F4" s="5"/>
      <c r="G4" s="5"/>
      <c r="H4" s="6"/>
      <c r="I4" s="6"/>
      <c r="J4" s="6"/>
    </row>
    <row r="5" spans="2:10" ht="20.399999999999999" customHeight="1" x14ac:dyDescent="0.2">
      <c r="B5" s="5">
        <v>2</v>
      </c>
      <c r="C5" s="6">
        <v>1.44</v>
      </c>
      <c r="D5" s="6">
        <v>0.54</v>
      </c>
      <c r="E5" s="6">
        <v>1.55</v>
      </c>
      <c r="F5" s="5"/>
      <c r="G5" s="5"/>
      <c r="H5" s="6"/>
      <c r="I5" s="6"/>
      <c r="J5" s="6"/>
    </row>
    <row r="6" spans="2:10" ht="20.399999999999999" customHeight="1" x14ac:dyDescent="0.2">
      <c r="B6" s="5">
        <v>3</v>
      </c>
      <c r="C6" s="6">
        <v>1.71</v>
      </c>
      <c r="D6" s="6">
        <v>1.5</v>
      </c>
      <c r="E6" s="6">
        <v>1.73</v>
      </c>
      <c r="F6" s="5"/>
      <c r="G6" s="5"/>
      <c r="H6" s="6"/>
      <c r="I6" s="6"/>
      <c r="J6" s="6"/>
    </row>
    <row r="7" spans="2:10" ht="20.399999999999999" customHeight="1" x14ac:dyDescent="0.2">
      <c r="B7" s="5">
        <v>4</v>
      </c>
      <c r="C7" s="6">
        <v>1.82</v>
      </c>
      <c r="D7" s="6">
        <v>0.82</v>
      </c>
      <c r="E7" s="6">
        <v>1.79</v>
      </c>
      <c r="G7" s="5"/>
      <c r="H7" s="6"/>
      <c r="I7" s="6"/>
      <c r="J7" s="6"/>
    </row>
    <row r="8" spans="2:10" ht="20.399999999999999" customHeight="1" x14ac:dyDescent="0.2">
      <c r="B8" s="5">
        <v>5</v>
      </c>
      <c r="C8" s="6">
        <v>2.34</v>
      </c>
      <c r="D8" s="6">
        <v>3.69</v>
      </c>
      <c r="E8" s="6">
        <v>1.94</v>
      </c>
      <c r="G8" s="5"/>
      <c r="H8" s="6"/>
      <c r="I8" s="6"/>
      <c r="J8" s="6"/>
    </row>
    <row r="9" spans="2:10" ht="20.399999999999999" customHeight="1" x14ac:dyDescent="0.2">
      <c r="B9" s="5">
        <v>6</v>
      </c>
      <c r="C9" s="6">
        <v>2.34</v>
      </c>
      <c r="D9" s="6">
        <v>2.5099999999999998</v>
      </c>
      <c r="E9" s="6">
        <v>1.53</v>
      </c>
      <c r="G9" s="5"/>
      <c r="H9" s="6"/>
      <c r="I9" s="6"/>
      <c r="J9" s="6"/>
    </row>
    <row r="10" spans="2:10" ht="20.399999999999999" customHeight="1" x14ac:dyDescent="0.2">
      <c r="B10" s="5">
        <v>7</v>
      </c>
      <c r="C10" s="6">
        <v>2.4300000000000002</v>
      </c>
      <c r="D10" s="6">
        <v>2.98</v>
      </c>
      <c r="E10" s="6">
        <v>1.26</v>
      </c>
      <c r="G10" s="5"/>
      <c r="H10" s="6"/>
      <c r="I10" s="6"/>
      <c r="J10" s="6"/>
    </row>
    <row r="11" spans="2:10" ht="20.399999999999999" customHeight="1" x14ac:dyDescent="0.2">
      <c r="B11" s="5">
        <v>8</v>
      </c>
      <c r="C11" s="6">
        <v>2.0299999999999998</v>
      </c>
      <c r="D11" s="6">
        <v>2.39</v>
      </c>
      <c r="E11" s="6">
        <v>1.33</v>
      </c>
      <c r="G11" s="5"/>
      <c r="H11" s="6"/>
      <c r="I11" s="6"/>
      <c r="J11" s="6"/>
    </row>
    <row r="12" spans="2:10" ht="20.399999999999999" customHeight="1" x14ac:dyDescent="0.2">
      <c r="B12" s="5">
        <v>9</v>
      </c>
      <c r="C12" s="6">
        <v>2.04</v>
      </c>
      <c r="D12" s="6">
        <v>3.3</v>
      </c>
      <c r="E12" s="6">
        <v>1.4</v>
      </c>
      <c r="G12" s="5"/>
      <c r="H12" s="6"/>
      <c r="I12" s="6"/>
      <c r="J12" s="6"/>
    </row>
    <row r="13" spans="2:10" ht="20.399999999999999" customHeight="1" x14ac:dyDescent="0.2">
      <c r="B13" s="7">
        <v>10</v>
      </c>
      <c r="C13" s="8">
        <v>1.99</v>
      </c>
      <c r="D13" s="8">
        <v>1.88</v>
      </c>
      <c r="E13" s="8">
        <v>6.06</v>
      </c>
      <c r="G13" s="5"/>
      <c r="H13" s="6"/>
      <c r="I13" s="6"/>
      <c r="J13" s="6"/>
    </row>
    <row r="14" spans="2:10" ht="20.399999999999999" customHeight="1" x14ac:dyDescent="0.2">
      <c r="B14" s="5" t="s">
        <v>3</v>
      </c>
      <c r="C14" s="6">
        <f>AVERAGE(C4:C13)</f>
        <v>1.9789999999999999</v>
      </c>
      <c r="D14" s="6">
        <f>AVERAGE(D4:D13)</f>
        <v>2.0049999999999999</v>
      </c>
      <c r="E14" s="6">
        <f>AVERAGE(E4:E13)</f>
        <v>2.0149999999999997</v>
      </c>
      <c r="G14" s="5"/>
      <c r="H14" s="6"/>
      <c r="I14" s="6"/>
      <c r="J14" s="6"/>
    </row>
    <row r="15" spans="2:10" ht="20.399999999999999" customHeight="1" thickBot="1" x14ac:dyDescent="0.25">
      <c r="B15" s="9" t="s">
        <v>4</v>
      </c>
      <c r="C15" s="10">
        <f>STDEV(C4:C13)</f>
        <v>0.32776854977593894</v>
      </c>
      <c r="D15" s="10">
        <f>STDEV(D4:D13)</f>
        <v>1.1614382845803251</v>
      </c>
      <c r="E15" s="10">
        <f>STDEV(E4:E13)</f>
        <v>1.4366415311026233</v>
      </c>
      <c r="G15" s="5"/>
      <c r="H15" s="11"/>
      <c r="I15" s="11"/>
      <c r="J15" s="11"/>
    </row>
    <row r="17" spans="2:5" ht="20.399999999999999" customHeight="1" x14ac:dyDescent="0.2">
      <c r="B17" s="3">
        <v>1</v>
      </c>
      <c r="C17" s="3">
        <f>C4</f>
        <v>1.65</v>
      </c>
      <c r="E17" s="43" t="s">
        <v>33</v>
      </c>
    </row>
    <row r="18" spans="2:5" ht="20.399999999999999" customHeight="1" x14ac:dyDescent="0.2">
      <c r="B18" s="3">
        <v>1</v>
      </c>
      <c r="C18" s="3">
        <f t="shared" ref="C18:C26" si="0">C5</f>
        <v>1.44</v>
      </c>
    </row>
    <row r="19" spans="2:5" ht="20.399999999999999" customHeight="1" x14ac:dyDescent="0.2">
      <c r="B19" s="3">
        <v>1</v>
      </c>
      <c r="C19" s="3">
        <f t="shared" si="0"/>
        <v>1.71</v>
      </c>
    </row>
    <row r="20" spans="2:5" ht="20.399999999999999" customHeight="1" x14ac:dyDescent="0.2">
      <c r="B20" s="3">
        <v>1</v>
      </c>
      <c r="C20" s="3">
        <f t="shared" si="0"/>
        <v>1.82</v>
      </c>
    </row>
    <row r="21" spans="2:5" ht="20.399999999999999" customHeight="1" x14ac:dyDescent="0.2">
      <c r="B21" s="3">
        <v>1</v>
      </c>
      <c r="C21" s="3">
        <f t="shared" si="0"/>
        <v>2.34</v>
      </c>
    </row>
    <row r="22" spans="2:5" ht="20.399999999999999" customHeight="1" x14ac:dyDescent="0.2">
      <c r="B22" s="3">
        <v>1</v>
      </c>
      <c r="C22" s="3">
        <f t="shared" si="0"/>
        <v>2.34</v>
      </c>
    </row>
    <row r="23" spans="2:5" ht="20.399999999999999" customHeight="1" x14ac:dyDescent="0.2">
      <c r="B23" s="3">
        <v>1</v>
      </c>
      <c r="C23" s="3">
        <f t="shared" si="0"/>
        <v>2.4300000000000002</v>
      </c>
    </row>
    <row r="24" spans="2:5" ht="20.399999999999999" customHeight="1" x14ac:dyDescent="0.2">
      <c r="B24" s="3">
        <v>1</v>
      </c>
      <c r="C24" s="3">
        <f t="shared" si="0"/>
        <v>2.0299999999999998</v>
      </c>
    </row>
    <row r="25" spans="2:5" ht="20.399999999999999" customHeight="1" x14ac:dyDescent="0.2">
      <c r="B25" s="3">
        <v>1</v>
      </c>
      <c r="C25" s="3">
        <f t="shared" si="0"/>
        <v>2.04</v>
      </c>
    </row>
    <row r="26" spans="2:5" ht="20.399999999999999" customHeight="1" x14ac:dyDescent="0.2">
      <c r="B26" s="3">
        <v>1</v>
      </c>
      <c r="C26" s="3">
        <f t="shared" si="0"/>
        <v>1.99</v>
      </c>
    </row>
    <row r="27" spans="2:5" ht="20.399999999999999" customHeight="1" x14ac:dyDescent="0.2">
      <c r="B27" s="3">
        <v>2</v>
      </c>
      <c r="C27" s="3">
        <f>D4</f>
        <v>0.44</v>
      </c>
    </row>
    <row r="28" spans="2:5" ht="20.399999999999999" customHeight="1" x14ac:dyDescent="0.2">
      <c r="B28" s="3">
        <v>2</v>
      </c>
      <c r="C28" s="3">
        <f t="shared" ref="C28:C36" si="1">D5</f>
        <v>0.54</v>
      </c>
    </row>
    <row r="29" spans="2:5" ht="20.399999999999999" customHeight="1" x14ac:dyDescent="0.2">
      <c r="B29" s="3">
        <v>2</v>
      </c>
      <c r="C29" s="3">
        <f t="shared" si="1"/>
        <v>1.5</v>
      </c>
    </row>
    <row r="30" spans="2:5" ht="20.399999999999999" customHeight="1" x14ac:dyDescent="0.2">
      <c r="B30" s="3">
        <v>2</v>
      </c>
      <c r="C30" s="3">
        <f t="shared" si="1"/>
        <v>0.82</v>
      </c>
    </row>
    <row r="31" spans="2:5" ht="20.399999999999999" customHeight="1" x14ac:dyDescent="0.2">
      <c r="B31" s="3">
        <v>2</v>
      </c>
      <c r="C31" s="3">
        <f t="shared" si="1"/>
        <v>3.69</v>
      </c>
    </row>
    <row r="32" spans="2:5" ht="20.399999999999999" customHeight="1" x14ac:dyDescent="0.2">
      <c r="B32" s="3">
        <v>2</v>
      </c>
      <c r="C32" s="3">
        <f t="shared" si="1"/>
        <v>2.5099999999999998</v>
      </c>
    </row>
    <row r="33" spans="2:3" ht="20.399999999999999" customHeight="1" x14ac:dyDescent="0.2">
      <c r="B33" s="3">
        <v>2</v>
      </c>
      <c r="C33" s="3">
        <f t="shared" si="1"/>
        <v>2.98</v>
      </c>
    </row>
    <row r="34" spans="2:3" ht="20.399999999999999" customHeight="1" x14ac:dyDescent="0.2">
      <c r="B34" s="3">
        <v>2</v>
      </c>
      <c r="C34" s="3">
        <f t="shared" si="1"/>
        <v>2.39</v>
      </c>
    </row>
    <row r="35" spans="2:3" ht="20.399999999999999" customHeight="1" x14ac:dyDescent="0.2">
      <c r="B35" s="3">
        <v>2</v>
      </c>
      <c r="C35" s="3">
        <f t="shared" si="1"/>
        <v>3.3</v>
      </c>
    </row>
    <row r="36" spans="2:3" ht="20.399999999999999" customHeight="1" x14ac:dyDescent="0.2">
      <c r="B36" s="3">
        <v>2</v>
      </c>
      <c r="C36" s="3">
        <f t="shared" si="1"/>
        <v>1.88</v>
      </c>
    </row>
    <row r="37" spans="2:3" ht="20.399999999999999" customHeight="1" x14ac:dyDescent="0.2">
      <c r="B37" s="3">
        <v>3</v>
      </c>
      <c r="C37" s="3">
        <f>E4</f>
        <v>1.56</v>
      </c>
    </row>
    <row r="38" spans="2:3" ht="20.399999999999999" customHeight="1" x14ac:dyDescent="0.2">
      <c r="B38" s="3">
        <v>3</v>
      </c>
      <c r="C38" s="3">
        <f t="shared" ref="C38:C46" si="2">E5</f>
        <v>1.55</v>
      </c>
    </row>
    <row r="39" spans="2:3" ht="20.399999999999999" customHeight="1" x14ac:dyDescent="0.2">
      <c r="B39" s="3">
        <v>3</v>
      </c>
      <c r="C39" s="3">
        <f t="shared" si="2"/>
        <v>1.73</v>
      </c>
    </row>
    <row r="40" spans="2:3" ht="20.399999999999999" customHeight="1" x14ac:dyDescent="0.2">
      <c r="B40" s="3">
        <v>3</v>
      </c>
      <c r="C40" s="3">
        <f t="shared" si="2"/>
        <v>1.79</v>
      </c>
    </row>
    <row r="41" spans="2:3" ht="20.399999999999999" customHeight="1" x14ac:dyDescent="0.2">
      <c r="B41" s="3">
        <v>3</v>
      </c>
      <c r="C41" s="3">
        <f t="shared" si="2"/>
        <v>1.94</v>
      </c>
    </row>
    <row r="42" spans="2:3" ht="20.399999999999999" customHeight="1" x14ac:dyDescent="0.2">
      <c r="B42" s="3">
        <v>3</v>
      </c>
      <c r="C42" s="3">
        <f t="shared" si="2"/>
        <v>1.53</v>
      </c>
    </row>
    <row r="43" spans="2:3" ht="20.399999999999999" customHeight="1" x14ac:dyDescent="0.2">
      <c r="B43" s="3">
        <v>3</v>
      </c>
      <c r="C43" s="3">
        <f t="shared" si="2"/>
        <v>1.26</v>
      </c>
    </row>
    <row r="44" spans="2:3" ht="20.399999999999999" customHeight="1" x14ac:dyDescent="0.2">
      <c r="B44" s="3">
        <v>3</v>
      </c>
      <c r="C44" s="3">
        <f t="shared" si="2"/>
        <v>1.33</v>
      </c>
    </row>
    <row r="45" spans="2:3" ht="20.399999999999999" customHeight="1" x14ac:dyDescent="0.2">
      <c r="B45" s="3">
        <v>3</v>
      </c>
      <c r="C45" s="3">
        <f t="shared" si="2"/>
        <v>1.4</v>
      </c>
    </row>
    <row r="46" spans="2:3" ht="20.399999999999999" customHeight="1" x14ac:dyDescent="0.2">
      <c r="B46" s="3">
        <v>3</v>
      </c>
      <c r="C46" s="3">
        <f t="shared" si="2"/>
        <v>6.06</v>
      </c>
    </row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2864-8011-407B-B905-8E9AE06077A5}">
  <dimension ref="B1:L17"/>
  <sheetViews>
    <sheetView zoomScaleNormal="100" workbookViewId="0"/>
  </sheetViews>
  <sheetFormatPr defaultColWidth="9" defaultRowHeight="20.399999999999999" customHeight="1" x14ac:dyDescent="0.2"/>
  <cols>
    <col min="1" max="1" width="9" style="3"/>
    <col min="2" max="9" width="9" style="3" customWidth="1"/>
    <col min="10" max="240" width="9" style="3"/>
    <col min="241" max="254" width="9" style="3" customWidth="1"/>
    <col min="255" max="496" width="9" style="3"/>
    <col min="497" max="510" width="9" style="3" customWidth="1"/>
    <col min="511" max="752" width="9" style="3"/>
    <col min="753" max="766" width="9" style="3" customWidth="1"/>
    <col min="767" max="1008" width="9" style="3"/>
    <col min="1009" max="1022" width="9" style="3" customWidth="1"/>
    <col min="1023" max="1264" width="9" style="3"/>
    <col min="1265" max="1278" width="9" style="3" customWidth="1"/>
    <col min="1279" max="1520" width="9" style="3"/>
    <col min="1521" max="1534" width="9" style="3" customWidth="1"/>
    <col min="1535" max="1776" width="9" style="3"/>
    <col min="1777" max="1790" width="9" style="3" customWidth="1"/>
    <col min="1791" max="2032" width="9" style="3"/>
    <col min="2033" max="2046" width="9" style="3" customWidth="1"/>
    <col min="2047" max="2288" width="9" style="3"/>
    <col min="2289" max="2302" width="9" style="3" customWidth="1"/>
    <col min="2303" max="2544" width="9" style="3"/>
    <col min="2545" max="2558" width="9" style="3" customWidth="1"/>
    <col min="2559" max="2800" width="9" style="3"/>
    <col min="2801" max="2814" width="9" style="3" customWidth="1"/>
    <col min="2815" max="3056" width="9" style="3"/>
    <col min="3057" max="3070" width="9" style="3" customWidth="1"/>
    <col min="3071" max="3312" width="9" style="3"/>
    <col min="3313" max="3326" width="9" style="3" customWidth="1"/>
    <col min="3327" max="3568" width="9" style="3"/>
    <col min="3569" max="3582" width="9" style="3" customWidth="1"/>
    <col min="3583" max="3824" width="9" style="3"/>
    <col min="3825" max="3838" width="9" style="3" customWidth="1"/>
    <col min="3839" max="4080" width="9" style="3"/>
    <col min="4081" max="4094" width="9" style="3" customWidth="1"/>
    <col min="4095" max="4336" width="9" style="3"/>
    <col min="4337" max="4350" width="9" style="3" customWidth="1"/>
    <col min="4351" max="4592" width="9" style="3"/>
    <col min="4593" max="4606" width="9" style="3" customWidth="1"/>
    <col min="4607" max="4848" width="9" style="3"/>
    <col min="4849" max="4862" width="9" style="3" customWidth="1"/>
    <col min="4863" max="5104" width="9" style="3"/>
    <col min="5105" max="5118" width="9" style="3" customWidth="1"/>
    <col min="5119" max="5360" width="9" style="3"/>
    <col min="5361" max="5374" width="9" style="3" customWidth="1"/>
    <col min="5375" max="5616" width="9" style="3"/>
    <col min="5617" max="5630" width="9" style="3" customWidth="1"/>
    <col min="5631" max="5872" width="9" style="3"/>
    <col min="5873" max="5886" width="9" style="3" customWidth="1"/>
    <col min="5887" max="6128" width="9" style="3"/>
    <col min="6129" max="6142" width="9" style="3" customWidth="1"/>
    <col min="6143" max="6384" width="9" style="3"/>
    <col min="6385" max="6398" width="9" style="3" customWidth="1"/>
    <col min="6399" max="6640" width="9" style="3"/>
    <col min="6641" max="6654" width="9" style="3" customWidth="1"/>
    <col min="6655" max="6896" width="9" style="3"/>
    <col min="6897" max="6910" width="9" style="3" customWidth="1"/>
    <col min="6911" max="7152" width="9" style="3"/>
    <col min="7153" max="7166" width="9" style="3" customWidth="1"/>
    <col min="7167" max="7408" width="9" style="3"/>
    <col min="7409" max="7422" width="9" style="3" customWidth="1"/>
    <col min="7423" max="7664" width="9" style="3"/>
    <col min="7665" max="7678" width="9" style="3" customWidth="1"/>
    <col min="7679" max="7920" width="9" style="3"/>
    <col min="7921" max="7934" width="9" style="3" customWidth="1"/>
    <col min="7935" max="8176" width="9" style="3"/>
    <col min="8177" max="8190" width="9" style="3" customWidth="1"/>
    <col min="8191" max="8432" width="9" style="3"/>
    <col min="8433" max="8446" width="9" style="3" customWidth="1"/>
    <col min="8447" max="8688" width="9" style="3"/>
    <col min="8689" max="8702" width="9" style="3" customWidth="1"/>
    <col min="8703" max="8944" width="9" style="3"/>
    <col min="8945" max="8958" width="9" style="3" customWidth="1"/>
    <col min="8959" max="9200" width="9" style="3"/>
    <col min="9201" max="9214" width="9" style="3" customWidth="1"/>
    <col min="9215" max="9456" width="9" style="3"/>
    <col min="9457" max="9470" width="9" style="3" customWidth="1"/>
    <col min="9471" max="9712" width="9" style="3"/>
    <col min="9713" max="9726" width="9" style="3" customWidth="1"/>
    <col min="9727" max="9968" width="9" style="3"/>
    <col min="9969" max="9982" width="9" style="3" customWidth="1"/>
    <col min="9983" max="10224" width="9" style="3"/>
    <col min="10225" max="10238" width="9" style="3" customWidth="1"/>
    <col min="10239" max="10480" width="9" style="3"/>
    <col min="10481" max="10494" width="9" style="3" customWidth="1"/>
    <col min="10495" max="10736" width="9" style="3"/>
    <col min="10737" max="10750" width="9" style="3" customWidth="1"/>
    <col min="10751" max="10992" width="9" style="3"/>
    <col min="10993" max="11006" width="9" style="3" customWidth="1"/>
    <col min="11007" max="11248" width="9" style="3"/>
    <col min="11249" max="11262" width="9" style="3" customWidth="1"/>
    <col min="11263" max="11504" width="9" style="3"/>
    <col min="11505" max="11518" width="9" style="3" customWidth="1"/>
    <col min="11519" max="11760" width="9" style="3"/>
    <col min="11761" max="11774" width="9" style="3" customWidth="1"/>
    <col min="11775" max="12016" width="9" style="3"/>
    <col min="12017" max="12030" width="9" style="3" customWidth="1"/>
    <col min="12031" max="12272" width="9" style="3"/>
    <col min="12273" max="12286" width="9" style="3" customWidth="1"/>
    <col min="12287" max="12528" width="9" style="3"/>
    <col min="12529" max="12542" width="9" style="3" customWidth="1"/>
    <col min="12543" max="12784" width="9" style="3"/>
    <col min="12785" max="12798" width="9" style="3" customWidth="1"/>
    <col min="12799" max="13040" width="9" style="3"/>
    <col min="13041" max="13054" width="9" style="3" customWidth="1"/>
    <col min="13055" max="13296" width="9" style="3"/>
    <col min="13297" max="13310" width="9" style="3" customWidth="1"/>
    <col min="13311" max="13552" width="9" style="3"/>
    <col min="13553" max="13566" width="9" style="3" customWidth="1"/>
    <col min="13567" max="13808" width="9" style="3"/>
    <col min="13809" max="13822" width="9" style="3" customWidth="1"/>
    <col min="13823" max="14064" width="9" style="3"/>
    <col min="14065" max="14078" width="9" style="3" customWidth="1"/>
    <col min="14079" max="14320" width="9" style="3"/>
    <col min="14321" max="14334" width="9" style="3" customWidth="1"/>
    <col min="14335" max="14576" width="9" style="3"/>
    <col min="14577" max="14590" width="9" style="3" customWidth="1"/>
    <col min="14591" max="14832" width="9" style="3"/>
    <col min="14833" max="14846" width="9" style="3" customWidth="1"/>
    <col min="14847" max="15088" width="9" style="3"/>
    <col min="15089" max="15102" width="9" style="3" customWidth="1"/>
    <col min="15103" max="15344" width="9" style="3"/>
    <col min="15345" max="15358" width="9" style="3" customWidth="1"/>
    <col min="15359" max="15600" width="9" style="3"/>
    <col min="15601" max="15614" width="9" style="3" customWidth="1"/>
    <col min="15615" max="15856" width="9" style="3"/>
    <col min="15857" max="15870" width="9" style="3" customWidth="1"/>
    <col min="15871" max="16112" width="9" style="3"/>
    <col min="16113" max="16126" width="9" style="3" customWidth="1"/>
    <col min="16127" max="16384" width="9" style="3"/>
  </cols>
  <sheetData>
    <row r="1" spans="2:12" ht="20.399999999999999" customHeight="1" x14ac:dyDescent="0.2">
      <c r="B1" s="12" t="s">
        <v>27</v>
      </c>
    </row>
    <row r="2" spans="2:12" ht="20.399999999999999" customHeight="1" thickBot="1" x14ac:dyDescent="0.25">
      <c r="B2" s="1"/>
      <c r="C2" s="2"/>
      <c r="D2" s="2"/>
      <c r="E2" s="2"/>
      <c r="F2" s="12"/>
      <c r="G2" s="12"/>
    </row>
    <row r="3" spans="2:12" ht="20.399999999999999" customHeight="1" x14ac:dyDescent="0.2">
      <c r="B3" s="14" t="s">
        <v>5</v>
      </c>
      <c r="C3" s="14" t="s">
        <v>6</v>
      </c>
      <c r="D3" s="14" t="s">
        <v>7</v>
      </c>
      <c r="E3" s="14" t="s">
        <v>8</v>
      </c>
      <c r="F3" s="5"/>
      <c r="G3" s="5"/>
      <c r="H3" s="5"/>
      <c r="I3" s="5"/>
      <c r="L3" s="6"/>
    </row>
    <row r="4" spans="2:12" ht="20.399999999999999" customHeight="1" x14ac:dyDescent="0.2">
      <c r="B4" s="6">
        <v>0.18</v>
      </c>
      <c r="C4" s="6">
        <v>0.23</v>
      </c>
      <c r="D4" s="6">
        <v>0.23</v>
      </c>
      <c r="E4" s="6">
        <v>0.13</v>
      </c>
      <c r="F4" s="5"/>
      <c r="G4" s="6"/>
      <c r="H4" s="6"/>
      <c r="I4" s="6"/>
      <c r="L4" s="6"/>
    </row>
    <row r="5" spans="2:12" ht="20.399999999999999" customHeight="1" x14ac:dyDescent="0.2">
      <c r="B5" s="6">
        <v>0.82</v>
      </c>
      <c r="C5" s="6">
        <v>0.8</v>
      </c>
      <c r="D5" s="6">
        <v>0.25</v>
      </c>
      <c r="E5" s="6">
        <v>0.22</v>
      </c>
      <c r="F5" s="5"/>
      <c r="G5" s="6"/>
      <c r="H5" s="6"/>
      <c r="I5" s="6"/>
      <c r="L5" s="6"/>
    </row>
    <row r="6" spans="2:12" ht="20.399999999999999" customHeight="1" x14ac:dyDescent="0.2">
      <c r="B6" s="6">
        <v>1</v>
      </c>
      <c r="C6" s="6">
        <v>0.78</v>
      </c>
      <c r="D6" s="6">
        <v>0.19</v>
      </c>
      <c r="E6" s="6">
        <v>0.21</v>
      </c>
      <c r="F6" s="5"/>
      <c r="G6" s="6"/>
      <c r="H6" s="6"/>
      <c r="I6" s="6"/>
      <c r="L6" s="6"/>
    </row>
    <row r="7" spans="2:12" ht="20.399999999999999" customHeight="1" x14ac:dyDescent="0.2">
      <c r="B7" s="6">
        <v>0.02</v>
      </c>
      <c r="C7" s="6">
        <v>0.04</v>
      </c>
      <c r="D7" s="6">
        <v>0.06</v>
      </c>
      <c r="E7" s="6">
        <v>0.14000000000000001</v>
      </c>
      <c r="F7" s="5"/>
      <c r="G7" s="6"/>
      <c r="H7" s="6"/>
      <c r="I7" s="6"/>
      <c r="L7" s="6"/>
    </row>
    <row r="8" spans="2:12" ht="20.399999999999999" customHeight="1" x14ac:dyDescent="0.2">
      <c r="B8" s="6">
        <v>0.46</v>
      </c>
      <c r="C8" s="6">
        <v>0.41</v>
      </c>
      <c r="D8" s="6">
        <v>0.22</v>
      </c>
      <c r="E8" s="6">
        <v>0.24</v>
      </c>
      <c r="F8" s="5"/>
      <c r="G8" s="6"/>
      <c r="H8" s="6"/>
      <c r="I8" s="6"/>
      <c r="L8" s="6"/>
    </row>
    <row r="9" spans="2:12" ht="20.399999999999999" customHeight="1" x14ac:dyDescent="0.2">
      <c r="B9" s="6">
        <v>0.67</v>
      </c>
      <c r="C9" s="6">
        <v>0.57999999999999996</v>
      </c>
      <c r="D9" s="6">
        <v>0.21</v>
      </c>
      <c r="E9" s="6">
        <v>0.18</v>
      </c>
      <c r="F9" s="5"/>
      <c r="G9" s="6"/>
      <c r="H9" s="6"/>
      <c r="I9" s="6"/>
      <c r="L9" s="6"/>
    </row>
    <row r="10" spans="2:12" ht="20.399999999999999" customHeight="1" x14ac:dyDescent="0.2">
      <c r="B10" s="6">
        <v>0.83</v>
      </c>
      <c r="C10" s="6">
        <v>0.75</v>
      </c>
      <c r="D10" s="6">
        <v>0.11</v>
      </c>
      <c r="E10" s="6">
        <v>0.24</v>
      </c>
      <c r="F10" s="5"/>
      <c r="G10" s="6"/>
      <c r="H10" s="6"/>
      <c r="I10" s="6"/>
      <c r="L10" s="6"/>
    </row>
    <row r="11" spans="2:12" ht="20.399999999999999" customHeight="1" x14ac:dyDescent="0.2">
      <c r="B11" s="6">
        <v>0.55000000000000004</v>
      </c>
      <c r="C11" s="6">
        <v>0.6</v>
      </c>
      <c r="D11" s="6">
        <v>0.15</v>
      </c>
      <c r="E11" s="6">
        <v>0.14000000000000001</v>
      </c>
      <c r="F11" s="5"/>
      <c r="G11" s="6"/>
      <c r="H11" s="6"/>
      <c r="I11" s="6"/>
      <c r="L11" s="6"/>
    </row>
    <row r="12" spans="2:12" ht="20.399999999999999" customHeight="1" x14ac:dyDescent="0.2">
      <c r="B12" s="6">
        <v>0.32</v>
      </c>
      <c r="C12" s="6">
        <v>0.35</v>
      </c>
      <c r="D12" s="6">
        <v>7.0000000000000007E-2</v>
      </c>
      <c r="E12" s="6">
        <v>0.1</v>
      </c>
      <c r="F12" s="5"/>
      <c r="G12" s="6"/>
      <c r="H12" s="6"/>
      <c r="I12" s="6"/>
      <c r="L12" s="6"/>
    </row>
    <row r="13" spans="2:12" ht="20.399999999999999" customHeight="1" thickBot="1" x14ac:dyDescent="0.25">
      <c r="B13" s="13">
        <v>0.4</v>
      </c>
      <c r="C13" s="13">
        <v>0.46</v>
      </c>
      <c r="D13" s="13">
        <v>0.93</v>
      </c>
      <c r="E13" s="13">
        <v>0.45</v>
      </c>
      <c r="F13" s="5"/>
      <c r="G13" s="6"/>
      <c r="H13" s="6"/>
      <c r="I13" s="6"/>
    </row>
    <row r="14" spans="2:12" ht="20.399999999999999" customHeight="1" x14ac:dyDescent="0.2">
      <c r="B14" s="41" t="s">
        <v>31</v>
      </c>
      <c r="C14" s="6"/>
      <c r="D14" s="42" t="s">
        <v>32</v>
      </c>
      <c r="F14" s="5"/>
      <c r="G14" s="6"/>
      <c r="H14" s="6"/>
      <c r="I14" s="6"/>
    </row>
    <row r="15" spans="2:12" ht="20.399999999999999" customHeight="1" x14ac:dyDescent="0.2">
      <c r="B15" s="11"/>
      <c r="C15" s="11"/>
      <c r="D15" s="11"/>
      <c r="F15" s="5"/>
      <c r="G15" s="11"/>
      <c r="H15" s="11"/>
      <c r="I15" s="11"/>
    </row>
    <row r="16" spans="2:12" ht="20.399999999999999" customHeight="1" x14ac:dyDescent="0.2">
      <c r="E16" s="43" t="s">
        <v>34</v>
      </c>
      <c r="F16" s="44"/>
      <c r="G16" s="44"/>
      <c r="H16" s="44"/>
      <c r="I16" s="44"/>
    </row>
    <row r="17" spans="5:9" ht="20.399999999999999" customHeight="1" x14ac:dyDescent="0.2">
      <c r="E17" s="43" t="s">
        <v>35</v>
      </c>
      <c r="F17" s="44"/>
      <c r="G17" s="44"/>
      <c r="H17" s="44"/>
      <c r="I17" s="44"/>
    </row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5D082-6F9D-406A-AA4E-2296A769758E}">
  <dimension ref="B1:S31"/>
  <sheetViews>
    <sheetView zoomScaleNormal="100" workbookViewId="0"/>
  </sheetViews>
  <sheetFormatPr defaultColWidth="9.6640625" defaultRowHeight="18.75" customHeight="1" x14ac:dyDescent="0.2"/>
  <cols>
    <col min="1" max="1" width="9.6640625" style="15"/>
    <col min="2" max="4" width="8.5546875" style="15" customWidth="1"/>
    <col min="5" max="6" width="9.6640625" style="15"/>
    <col min="7" max="7" width="10.44140625" style="15" bestFit="1" customWidth="1"/>
    <col min="8" max="16384" width="9.6640625" style="15"/>
  </cols>
  <sheetData>
    <row r="1" spans="2:19" ht="18.75" customHeight="1" x14ac:dyDescent="0.2">
      <c r="B1" s="40" t="s">
        <v>28</v>
      </c>
    </row>
    <row r="2" spans="2:19" ht="18.75" customHeight="1" thickBot="1" x14ac:dyDescent="0.25">
      <c r="F2" s="15" t="s">
        <v>19</v>
      </c>
      <c r="H2" s="45" t="s">
        <v>36</v>
      </c>
      <c r="P2" s="45" t="s">
        <v>37</v>
      </c>
    </row>
    <row r="3" spans="2:19" ht="18.75" customHeight="1" x14ac:dyDescent="0.2">
      <c r="B3" s="29"/>
      <c r="C3" s="28" t="s">
        <v>18</v>
      </c>
      <c r="D3" s="27"/>
      <c r="F3" s="15">
        <v>0.2</v>
      </c>
      <c r="P3" s="15" t="s">
        <v>16</v>
      </c>
      <c r="Q3" s="15" t="s">
        <v>14</v>
      </c>
      <c r="R3" s="15" t="s">
        <v>20</v>
      </c>
    </row>
    <row r="4" spans="2:19" ht="18.75" customHeight="1" thickBot="1" x14ac:dyDescent="0.25">
      <c r="B4" s="20"/>
      <c r="C4" s="19" t="s">
        <v>17</v>
      </c>
      <c r="D4" s="18" t="s">
        <v>15</v>
      </c>
      <c r="F4" s="17" t="s">
        <v>13</v>
      </c>
      <c r="G4" s="17"/>
      <c r="I4" s="17" t="s">
        <v>12</v>
      </c>
      <c r="J4" s="17"/>
      <c r="P4" s="15">
        <v>1</v>
      </c>
      <c r="Q4" s="15">
        <v>1</v>
      </c>
      <c r="R4" s="15">
        <v>4</v>
      </c>
      <c r="S4" s="15">
        <f>R4/4</f>
        <v>1</v>
      </c>
    </row>
    <row r="5" spans="2:19" ht="18.75" customHeight="1" x14ac:dyDescent="0.2">
      <c r="B5" s="26">
        <v>1</v>
      </c>
      <c r="C5" s="25">
        <v>1</v>
      </c>
      <c r="D5" s="24">
        <v>1</v>
      </c>
      <c r="F5" s="17">
        <f t="shared" ref="F5:G24" ca="1" si="0">(RAND()-0.5)*$F$3</f>
        <v>-8.8510000513014886E-2</v>
      </c>
      <c r="G5" s="17">
        <f t="shared" ca="1" si="0"/>
        <v>8.9963368190893192E-2</v>
      </c>
      <c r="I5" s="17">
        <f t="shared" ref="I5:I24" ca="1" si="1">C5+F5</f>
        <v>0.91148999948698517</v>
      </c>
      <c r="J5" s="17">
        <f t="shared" ref="J5:J24" ca="1" si="2">D5+G5</f>
        <v>1.0899633681908931</v>
      </c>
      <c r="P5" s="15">
        <v>1</v>
      </c>
      <c r="Q5" s="15">
        <v>2</v>
      </c>
      <c r="R5" s="15">
        <v>2</v>
      </c>
      <c r="S5" s="15">
        <f t="shared" ref="S5:S19" si="3">R5/4</f>
        <v>0.5</v>
      </c>
    </row>
    <row r="6" spans="2:19" ht="18.75" customHeight="1" x14ac:dyDescent="0.2">
      <c r="B6" s="23">
        <f t="shared" ref="B6:B24" si="4">B5+1</f>
        <v>2</v>
      </c>
      <c r="C6" s="22">
        <v>1</v>
      </c>
      <c r="D6" s="21">
        <v>1</v>
      </c>
      <c r="F6" s="17">
        <f t="shared" ca="1" si="0"/>
        <v>8.8322232997242404E-3</v>
      </c>
      <c r="G6" s="17">
        <f t="shared" ca="1" si="0"/>
        <v>-4.246664768309874E-2</v>
      </c>
      <c r="I6" s="17">
        <f t="shared" ca="1" si="1"/>
        <v>1.0088322232997242</v>
      </c>
      <c r="J6" s="17">
        <f t="shared" ca="1" si="2"/>
        <v>0.95753335231690129</v>
      </c>
      <c r="P6" s="15">
        <v>1</v>
      </c>
      <c r="Q6" s="15">
        <v>3</v>
      </c>
      <c r="R6" s="15">
        <v>0</v>
      </c>
      <c r="S6" s="15">
        <f t="shared" si="3"/>
        <v>0</v>
      </c>
    </row>
    <row r="7" spans="2:19" ht="18.75" customHeight="1" x14ac:dyDescent="0.2">
      <c r="B7" s="23">
        <f t="shared" si="4"/>
        <v>3</v>
      </c>
      <c r="C7" s="22">
        <v>1</v>
      </c>
      <c r="D7" s="21">
        <v>1</v>
      </c>
      <c r="F7" s="17">
        <f t="shared" ca="1" si="0"/>
        <v>7.4299667543756318E-2</v>
      </c>
      <c r="G7" s="17">
        <f t="shared" ca="1" si="0"/>
        <v>-3.6251709991196646E-2</v>
      </c>
      <c r="I7" s="17">
        <f t="shared" ca="1" si="1"/>
        <v>1.0742996675437564</v>
      </c>
      <c r="J7" s="17">
        <f t="shared" ca="1" si="2"/>
        <v>0.96374829000880335</v>
      </c>
      <c r="P7" s="15">
        <v>1</v>
      </c>
      <c r="Q7" s="15">
        <v>4</v>
      </c>
      <c r="R7" s="15">
        <v>0</v>
      </c>
      <c r="S7" s="15">
        <f t="shared" si="3"/>
        <v>0</v>
      </c>
    </row>
    <row r="8" spans="2:19" ht="18.75" customHeight="1" x14ac:dyDescent="0.2">
      <c r="B8" s="23">
        <f t="shared" si="4"/>
        <v>4</v>
      </c>
      <c r="C8" s="22">
        <v>1</v>
      </c>
      <c r="D8" s="21">
        <v>1</v>
      </c>
      <c r="F8" s="17">
        <f t="shared" ca="1" si="0"/>
        <v>2.6983501194226323E-3</v>
      </c>
      <c r="G8" s="17">
        <f t="shared" ca="1" si="0"/>
        <v>1.9874863442458812E-2</v>
      </c>
      <c r="I8" s="17">
        <f t="shared" ca="1" si="1"/>
        <v>1.0026983501194227</v>
      </c>
      <c r="J8" s="17">
        <f t="shared" ca="1" si="2"/>
        <v>1.0198748634424588</v>
      </c>
      <c r="P8" s="15">
        <v>2</v>
      </c>
      <c r="Q8" s="15">
        <v>1</v>
      </c>
      <c r="R8" s="15">
        <v>2</v>
      </c>
      <c r="S8" s="15">
        <f t="shared" si="3"/>
        <v>0.5</v>
      </c>
    </row>
    <row r="9" spans="2:19" ht="18.75" customHeight="1" x14ac:dyDescent="0.2">
      <c r="B9" s="23">
        <f t="shared" si="4"/>
        <v>5</v>
      </c>
      <c r="C9" s="22">
        <v>1</v>
      </c>
      <c r="D9" s="21">
        <v>2</v>
      </c>
      <c r="F9" s="17">
        <f t="shared" ca="1" si="0"/>
        <v>9.0330362505121053E-2</v>
      </c>
      <c r="G9" s="17">
        <f t="shared" ca="1" si="0"/>
        <v>1.609232380758694E-2</v>
      </c>
      <c r="I9" s="17">
        <f t="shared" ca="1" si="1"/>
        <v>1.0903303625051211</v>
      </c>
      <c r="J9" s="17">
        <f t="shared" ca="1" si="2"/>
        <v>2.016092323807587</v>
      </c>
      <c r="P9" s="15">
        <v>2</v>
      </c>
      <c r="Q9" s="15">
        <v>2</v>
      </c>
      <c r="R9" s="15">
        <v>2</v>
      </c>
      <c r="S9" s="15">
        <f t="shared" si="3"/>
        <v>0.5</v>
      </c>
    </row>
    <row r="10" spans="2:19" ht="18.75" customHeight="1" x14ac:dyDescent="0.2">
      <c r="B10" s="23">
        <f t="shared" si="4"/>
        <v>6</v>
      </c>
      <c r="C10" s="22">
        <v>1</v>
      </c>
      <c r="D10" s="21">
        <v>2</v>
      </c>
      <c r="F10" s="17">
        <f t="shared" ca="1" si="0"/>
        <v>3.4252584146959308E-2</v>
      </c>
      <c r="G10" s="17">
        <f t="shared" ca="1" si="0"/>
        <v>3.2751205309439535E-2</v>
      </c>
      <c r="I10" s="17">
        <f t="shared" ca="1" si="1"/>
        <v>1.0342525841469592</v>
      </c>
      <c r="J10" s="17">
        <f t="shared" ca="1" si="2"/>
        <v>2.0327512053094394</v>
      </c>
      <c r="P10" s="15">
        <v>2</v>
      </c>
      <c r="Q10" s="15">
        <v>3</v>
      </c>
      <c r="R10" s="15">
        <v>4</v>
      </c>
      <c r="S10" s="15">
        <f t="shared" si="3"/>
        <v>1</v>
      </c>
    </row>
    <row r="11" spans="2:19" ht="18.75" customHeight="1" x14ac:dyDescent="0.2">
      <c r="B11" s="23">
        <f t="shared" si="4"/>
        <v>7</v>
      </c>
      <c r="C11" s="22">
        <v>2</v>
      </c>
      <c r="D11" s="21">
        <v>1</v>
      </c>
      <c r="F11" s="17">
        <f t="shared" ca="1" si="0"/>
        <v>2.1527104632824503E-2</v>
      </c>
      <c r="G11" s="17">
        <f t="shared" ca="1" si="0"/>
        <v>3.4724493783336155E-2</v>
      </c>
      <c r="I11" s="17">
        <f t="shared" ca="1" si="1"/>
        <v>2.0215271046328245</v>
      </c>
      <c r="J11" s="17">
        <f t="shared" ca="1" si="2"/>
        <v>1.0347244937833362</v>
      </c>
      <c r="P11" s="15">
        <v>2</v>
      </c>
      <c r="Q11" s="15">
        <v>4</v>
      </c>
      <c r="R11" s="15">
        <v>0</v>
      </c>
      <c r="S11" s="15">
        <f t="shared" si="3"/>
        <v>0</v>
      </c>
    </row>
    <row r="12" spans="2:19" ht="18.75" customHeight="1" x14ac:dyDescent="0.2">
      <c r="B12" s="23">
        <f t="shared" si="4"/>
        <v>8</v>
      </c>
      <c r="C12" s="22">
        <v>2</v>
      </c>
      <c r="D12" s="21">
        <v>1</v>
      </c>
      <c r="F12" s="17">
        <f t="shared" ca="1" si="0"/>
        <v>-9.9622602733181423E-2</v>
      </c>
      <c r="G12" s="17">
        <f t="shared" ca="1" si="0"/>
        <v>2.3448745464143373E-2</v>
      </c>
      <c r="I12" s="17">
        <f t="shared" ca="1" si="1"/>
        <v>1.9003773972668185</v>
      </c>
      <c r="J12" s="17">
        <f t="shared" ca="1" si="2"/>
        <v>1.0234487454641434</v>
      </c>
      <c r="P12" s="15">
        <v>3</v>
      </c>
      <c r="Q12" s="15">
        <v>1</v>
      </c>
      <c r="R12" s="15">
        <v>0</v>
      </c>
      <c r="S12" s="15">
        <f t="shared" si="3"/>
        <v>0</v>
      </c>
    </row>
    <row r="13" spans="2:19" ht="18.75" customHeight="1" x14ac:dyDescent="0.2">
      <c r="B13" s="23">
        <f t="shared" si="4"/>
        <v>9</v>
      </c>
      <c r="C13" s="22">
        <v>2</v>
      </c>
      <c r="D13" s="21">
        <v>2</v>
      </c>
      <c r="F13" s="17">
        <f t="shared" ca="1" si="0"/>
        <v>7.3578956521072603E-2</v>
      </c>
      <c r="G13" s="17">
        <f t="shared" ca="1" si="0"/>
        <v>-2.3037112975236897E-2</v>
      </c>
      <c r="I13" s="17">
        <f t="shared" ca="1" si="1"/>
        <v>2.0735789565210725</v>
      </c>
      <c r="J13" s="17">
        <f t="shared" ca="1" si="2"/>
        <v>1.9769628870247631</v>
      </c>
      <c r="P13" s="15">
        <v>3</v>
      </c>
      <c r="Q13" s="15">
        <v>2</v>
      </c>
      <c r="R13" s="15">
        <v>2</v>
      </c>
      <c r="S13" s="15">
        <f t="shared" si="3"/>
        <v>0.5</v>
      </c>
    </row>
    <row r="14" spans="2:19" ht="18.75" customHeight="1" x14ac:dyDescent="0.2">
      <c r="B14" s="23">
        <f t="shared" si="4"/>
        <v>10</v>
      </c>
      <c r="C14" s="22">
        <v>2</v>
      </c>
      <c r="D14" s="21">
        <v>2</v>
      </c>
      <c r="F14" s="17">
        <f t="shared" ca="1" si="0"/>
        <v>-9.3856844973681641E-3</v>
      </c>
      <c r="G14" s="17">
        <f t="shared" ca="1" si="0"/>
        <v>-3.2590372107807151E-2</v>
      </c>
      <c r="I14" s="17">
        <f t="shared" ca="1" si="1"/>
        <v>1.9906143155026319</v>
      </c>
      <c r="J14" s="17">
        <f t="shared" ca="1" si="2"/>
        <v>1.9674096278921929</v>
      </c>
      <c r="P14" s="15">
        <v>3</v>
      </c>
      <c r="Q14" s="15">
        <v>3</v>
      </c>
      <c r="R14" s="15">
        <v>1</v>
      </c>
      <c r="S14" s="15">
        <f t="shared" si="3"/>
        <v>0.25</v>
      </c>
    </row>
    <row r="15" spans="2:19" ht="18.75" customHeight="1" x14ac:dyDescent="0.2">
      <c r="B15" s="23">
        <f t="shared" si="4"/>
        <v>11</v>
      </c>
      <c r="C15" s="22">
        <v>2</v>
      </c>
      <c r="D15" s="21">
        <v>3</v>
      </c>
      <c r="F15" s="17">
        <f t="shared" ca="1" si="0"/>
        <v>1.4752997762263777E-2</v>
      </c>
      <c r="G15" s="17">
        <f t="shared" ca="1" si="0"/>
        <v>5.6754204905137384E-2</v>
      </c>
      <c r="I15" s="17">
        <f t="shared" ca="1" si="1"/>
        <v>2.0147529977622636</v>
      </c>
      <c r="J15" s="17">
        <f t="shared" ca="1" si="2"/>
        <v>3.0567542049051375</v>
      </c>
      <c r="P15" s="15">
        <v>3</v>
      </c>
      <c r="Q15" s="15">
        <v>4</v>
      </c>
      <c r="R15" s="15">
        <v>0</v>
      </c>
      <c r="S15" s="15">
        <f t="shared" si="3"/>
        <v>0</v>
      </c>
    </row>
    <row r="16" spans="2:19" ht="18.75" customHeight="1" x14ac:dyDescent="0.2">
      <c r="B16" s="23">
        <f t="shared" si="4"/>
        <v>12</v>
      </c>
      <c r="C16" s="22">
        <v>2</v>
      </c>
      <c r="D16" s="21">
        <v>3</v>
      </c>
      <c r="F16" s="17">
        <f t="shared" ca="1" si="0"/>
        <v>2.653135980944581E-2</v>
      </c>
      <c r="G16" s="17">
        <f t="shared" ca="1" si="0"/>
        <v>4.3408558330259611E-2</v>
      </c>
      <c r="I16" s="17">
        <f t="shared" ca="1" si="1"/>
        <v>2.0265313598094457</v>
      </c>
      <c r="J16" s="17">
        <f t="shared" ca="1" si="2"/>
        <v>3.0434085583302597</v>
      </c>
      <c r="P16" s="15">
        <v>4</v>
      </c>
      <c r="Q16" s="15">
        <v>1</v>
      </c>
      <c r="R16" s="15">
        <v>0</v>
      </c>
      <c r="S16" s="15">
        <f t="shared" si="3"/>
        <v>0</v>
      </c>
    </row>
    <row r="17" spans="2:19" ht="18.75" customHeight="1" x14ac:dyDescent="0.2">
      <c r="B17" s="23">
        <f t="shared" si="4"/>
        <v>13</v>
      </c>
      <c r="C17" s="22">
        <v>2</v>
      </c>
      <c r="D17" s="21">
        <v>3</v>
      </c>
      <c r="F17" s="17">
        <f t="shared" ca="1" si="0"/>
        <v>3.4993793877197255E-2</v>
      </c>
      <c r="G17" s="17">
        <f t="shared" ca="1" si="0"/>
        <v>-4.1279152489834409E-2</v>
      </c>
      <c r="I17" s="17">
        <f t="shared" ca="1" si="1"/>
        <v>2.0349937938771974</v>
      </c>
      <c r="J17" s="17">
        <f t="shared" ca="1" si="2"/>
        <v>2.9587208475101656</v>
      </c>
      <c r="P17" s="15">
        <v>4</v>
      </c>
      <c r="Q17" s="15">
        <v>2</v>
      </c>
      <c r="R17" s="15">
        <v>2</v>
      </c>
      <c r="S17" s="15">
        <f t="shared" si="3"/>
        <v>0.5</v>
      </c>
    </row>
    <row r="18" spans="2:19" ht="18.75" customHeight="1" x14ac:dyDescent="0.2">
      <c r="B18" s="23">
        <f t="shared" si="4"/>
        <v>14</v>
      </c>
      <c r="C18" s="22">
        <v>3</v>
      </c>
      <c r="D18" s="21">
        <v>2</v>
      </c>
      <c r="F18" s="17">
        <f t="shared" ca="1" si="0"/>
        <v>-3.6472600206885523E-2</v>
      </c>
      <c r="G18" s="17">
        <f t="shared" ca="1" si="0"/>
        <v>-5.7301425302240541E-2</v>
      </c>
      <c r="I18" s="17">
        <f t="shared" ca="1" si="1"/>
        <v>2.9635273997931146</v>
      </c>
      <c r="J18" s="17">
        <f t="shared" ca="1" si="2"/>
        <v>1.9426985746977594</v>
      </c>
      <c r="P18" s="15">
        <v>4</v>
      </c>
      <c r="Q18" s="15">
        <v>3</v>
      </c>
      <c r="R18" s="15">
        <v>1</v>
      </c>
      <c r="S18" s="15">
        <f t="shared" si="3"/>
        <v>0.25</v>
      </c>
    </row>
    <row r="19" spans="2:19" ht="18.75" customHeight="1" x14ac:dyDescent="0.2">
      <c r="B19" s="23">
        <f t="shared" si="4"/>
        <v>15</v>
      </c>
      <c r="C19" s="22">
        <v>3</v>
      </c>
      <c r="D19" s="21">
        <v>2</v>
      </c>
      <c r="F19" s="17">
        <f t="shared" ca="1" si="0"/>
        <v>3.1671558579430582E-2</v>
      </c>
      <c r="G19" s="17">
        <f t="shared" ca="1" si="0"/>
        <v>7.3830533804592285E-2</v>
      </c>
      <c r="I19" s="17">
        <f t="shared" ca="1" si="1"/>
        <v>3.0316715585794305</v>
      </c>
      <c r="J19" s="17">
        <f t="shared" ca="1" si="2"/>
        <v>2.0738305338045921</v>
      </c>
      <c r="P19" s="15">
        <v>4</v>
      </c>
      <c r="Q19" s="15">
        <v>4</v>
      </c>
      <c r="R19" s="15">
        <v>1</v>
      </c>
      <c r="S19" s="15">
        <f t="shared" si="3"/>
        <v>0.25</v>
      </c>
    </row>
    <row r="20" spans="2:19" ht="18.75" customHeight="1" x14ac:dyDescent="0.2">
      <c r="B20" s="23">
        <f t="shared" si="4"/>
        <v>16</v>
      </c>
      <c r="C20" s="22">
        <v>3</v>
      </c>
      <c r="D20" s="21">
        <v>3</v>
      </c>
      <c r="F20" s="17">
        <f t="shared" ca="1" si="0"/>
        <v>-2.4929493648478476E-2</v>
      </c>
      <c r="G20" s="17">
        <f t="shared" ca="1" si="0"/>
        <v>7.3323126818099452E-2</v>
      </c>
      <c r="I20" s="17">
        <f t="shared" ca="1" si="1"/>
        <v>2.9750705063515217</v>
      </c>
      <c r="J20" s="17">
        <f t="shared" ca="1" si="2"/>
        <v>3.0733231268180994</v>
      </c>
      <c r="P20" s="30">
        <v>6</v>
      </c>
      <c r="Q20" s="30">
        <v>6</v>
      </c>
      <c r="R20" s="30">
        <v>1</v>
      </c>
      <c r="S20" s="30">
        <v>3</v>
      </c>
    </row>
    <row r="21" spans="2:19" ht="18.75" customHeight="1" x14ac:dyDescent="0.2">
      <c r="B21" s="23">
        <f t="shared" si="4"/>
        <v>17</v>
      </c>
      <c r="C21" s="22">
        <v>4</v>
      </c>
      <c r="D21" s="21">
        <v>2</v>
      </c>
      <c r="F21" s="17">
        <f t="shared" ca="1" si="0"/>
        <v>9.0811333660043795E-3</v>
      </c>
      <c r="G21" s="17">
        <f t="shared" ca="1" si="0"/>
        <v>-7.3274942155376957E-2</v>
      </c>
      <c r="I21" s="17">
        <f t="shared" ca="1" si="1"/>
        <v>4.0090811333660046</v>
      </c>
      <c r="J21" s="17">
        <f t="shared" ca="1" si="2"/>
        <v>1.9267250578446231</v>
      </c>
    </row>
    <row r="22" spans="2:19" ht="18.75" customHeight="1" x14ac:dyDescent="0.2">
      <c r="B22" s="23">
        <f t="shared" si="4"/>
        <v>18</v>
      </c>
      <c r="C22" s="22">
        <v>4</v>
      </c>
      <c r="D22" s="21">
        <v>2</v>
      </c>
      <c r="F22" s="17">
        <f t="shared" ca="1" si="0"/>
        <v>-9.346609718155624E-2</v>
      </c>
      <c r="G22" s="17">
        <f t="shared" ca="1" si="0"/>
        <v>-9.8009612184976724E-2</v>
      </c>
      <c r="I22" s="17">
        <f t="shared" ca="1" si="1"/>
        <v>3.9065339028184436</v>
      </c>
      <c r="J22" s="17">
        <f t="shared" ca="1" si="2"/>
        <v>1.9019903878150233</v>
      </c>
    </row>
    <row r="23" spans="2:19" ht="18.75" customHeight="1" x14ac:dyDescent="0.2">
      <c r="B23" s="23">
        <f t="shared" si="4"/>
        <v>19</v>
      </c>
      <c r="C23" s="22">
        <v>4</v>
      </c>
      <c r="D23" s="21">
        <v>3</v>
      </c>
      <c r="F23" s="17">
        <f t="shared" ca="1" si="0"/>
        <v>-4.3958676611901809E-2</v>
      </c>
      <c r="G23" s="17">
        <f t="shared" ca="1" si="0"/>
        <v>2.5501195741361428E-2</v>
      </c>
      <c r="I23" s="17">
        <f t="shared" ca="1" si="1"/>
        <v>3.956041323388098</v>
      </c>
      <c r="J23" s="17">
        <f t="shared" ca="1" si="2"/>
        <v>3.0255011957413616</v>
      </c>
    </row>
    <row r="24" spans="2:19" ht="18.75" customHeight="1" thickBot="1" x14ac:dyDescent="0.25">
      <c r="B24" s="20">
        <f t="shared" si="4"/>
        <v>20</v>
      </c>
      <c r="C24" s="19">
        <v>4</v>
      </c>
      <c r="D24" s="18">
        <v>4</v>
      </c>
      <c r="F24" s="17">
        <f t="shared" ca="1" si="0"/>
        <v>-9.0076108554454803E-2</v>
      </c>
      <c r="G24" s="17">
        <f t="shared" ca="1" si="0"/>
        <v>-2.6560729846226041E-3</v>
      </c>
      <c r="I24" s="17">
        <f t="shared" ca="1" si="1"/>
        <v>3.909923891445545</v>
      </c>
      <c r="J24" s="17">
        <f t="shared" ca="1" si="2"/>
        <v>3.9973439270153772</v>
      </c>
    </row>
    <row r="26" spans="2:19" ht="18.75" customHeight="1" x14ac:dyDescent="0.2">
      <c r="C26" s="15" t="s">
        <v>11</v>
      </c>
      <c r="G26" s="15">
        <v>0.58040000000000003</v>
      </c>
    </row>
    <row r="27" spans="2:19" ht="18.75" customHeight="1" x14ac:dyDescent="0.2">
      <c r="C27" s="15" t="s">
        <v>10</v>
      </c>
      <c r="G27" s="16">
        <f>CORREL(C5:C24,D5:D24)</f>
        <v>0.5705005414589579</v>
      </c>
    </row>
    <row r="28" spans="2:19" ht="18.75" customHeight="1" x14ac:dyDescent="0.2">
      <c r="C28" s="15" t="s">
        <v>9</v>
      </c>
      <c r="G28" s="15">
        <v>0.49669999999999997</v>
      </c>
    </row>
    <row r="30" spans="2:19" ht="18.75" customHeight="1" x14ac:dyDescent="0.2">
      <c r="C30" s="15">
        <v>0</v>
      </c>
      <c r="D30" s="15">
        <v>0</v>
      </c>
    </row>
    <row r="31" spans="2:19" ht="18.75" customHeight="1" x14ac:dyDescent="0.2">
      <c r="C31" s="15">
        <v>5</v>
      </c>
      <c r="D31" s="15">
        <v>5</v>
      </c>
    </row>
  </sheetData>
  <sortState xmlns:xlrd2="http://schemas.microsoft.com/office/spreadsheetml/2017/richdata2" ref="C5:D24">
    <sortCondition ref="C5:C24"/>
    <sortCondition ref="D5:D24"/>
  </sortState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3FAF-669C-4430-A3ED-B7023D1DA6EE}">
  <dimension ref="A2:O68"/>
  <sheetViews>
    <sheetView workbookViewId="0"/>
  </sheetViews>
  <sheetFormatPr defaultColWidth="10" defaultRowHeight="18" x14ac:dyDescent="0.2"/>
  <cols>
    <col min="1" max="16384" width="10" style="15"/>
  </cols>
  <sheetData>
    <row r="2" spans="1:12" x14ac:dyDescent="0.2">
      <c r="A2" s="40"/>
      <c r="B2" s="40" t="s">
        <v>25</v>
      </c>
      <c r="K2" s="40" t="s">
        <v>29</v>
      </c>
    </row>
    <row r="4" spans="1:12" x14ac:dyDescent="0.2">
      <c r="B4" s="15" t="s">
        <v>24</v>
      </c>
      <c r="C4" s="15">
        <v>0</v>
      </c>
      <c r="K4" s="15" t="s">
        <v>24</v>
      </c>
      <c r="L4" s="15">
        <v>1</v>
      </c>
    </row>
    <row r="5" spans="1:12" x14ac:dyDescent="0.2">
      <c r="B5" s="15" t="s">
        <v>23</v>
      </c>
      <c r="C5" s="15">
        <v>1</v>
      </c>
      <c r="K5" s="15" t="s">
        <v>23</v>
      </c>
      <c r="L5" s="15">
        <v>1</v>
      </c>
    </row>
    <row r="7" spans="1:12" x14ac:dyDescent="0.2">
      <c r="B7" s="15" t="s">
        <v>16</v>
      </c>
      <c r="C7" s="15" t="s">
        <v>14</v>
      </c>
      <c r="K7" s="15" t="s">
        <v>16</v>
      </c>
      <c r="L7" s="15" t="s">
        <v>14</v>
      </c>
    </row>
    <row r="8" spans="1:12" x14ac:dyDescent="0.2">
      <c r="B8" s="15">
        <v>-3</v>
      </c>
      <c r="C8" s="15">
        <f>1/(SQRT(2*3.14*$C$5^2))*EXP(-0.5*(B8-$C$4)^2/$C$5/$C$5)</f>
        <v>4.4329722183837012E-3</v>
      </c>
      <c r="K8" s="15">
        <v>0</v>
      </c>
      <c r="L8" s="15" t="e">
        <f>1/(SQRT(2*3.14*$L$5^2)*K8)*EXP(-0.5*(LN(K8)-$L$4)^2/$L$5/$L$5)</f>
        <v>#DIV/0!</v>
      </c>
    </row>
    <row r="9" spans="1:12" x14ac:dyDescent="0.2">
      <c r="B9" s="15">
        <f>B8+0.1</f>
        <v>-2.9</v>
      </c>
      <c r="C9" s="15">
        <f t="shared" ref="C9:C68" si="0">1/(SQRT(2*3.14*$C$5^2))*EXP(-0.5*(B9-$C$4)^2/$C$5/$C$5)</f>
        <v>5.954041833835127E-3</v>
      </c>
      <c r="K9" s="15">
        <f>K8+0.1</f>
        <v>0.1</v>
      </c>
      <c r="L9" s="15">
        <f t="shared" ref="L9:L68" si="1">1/(SQRT(2*3.14*$L$5^2)*K9)*EXP(-0.5*(LN(K9)-$L$4)^2/$L$5/$L$5)</f>
        <v>1.7083639198676278E-2</v>
      </c>
    </row>
    <row r="10" spans="1:12" x14ac:dyDescent="0.2">
      <c r="B10" s="15">
        <f t="shared" ref="B10:B68" si="2">B9+0.1</f>
        <v>-2.8</v>
      </c>
      <c r="C10" s="15">
        <f t="shared" si="0"/>
        <v>7.9174587444807015E-3</v>
      </c>
      <c r="K10" s="15">
        <f t="shared" ref="K10:K68" si="3">K9+0.1</f>
        <v>0.2</v>
      </c>
      <c r="L10" s="15">
        <f t="shared" si="1"/>
        <v>6.6282445723674366E-2</v>
      </c>
    </row>
    <row r="11" spans="1:12" x14ac:dyDescent="0.2">
      <c r="B11" s="15">
        <f t="shared" si="2"/>
        <v>-2.6999999999999997</v>
      </c>
      <c r="C11" s="15">
        <f t="shared" si="0"/>
        <v>1.0423577304107734E-2</v>
      </c>
      <c r="K11" s="15">
        <f t="shared" si="3"/>
        <v>0.30000000000000004</v>
      </c>
      <c r="L11" s="15">
        <f t="shared" si="1"/>
        <v>0.11724843174923083</v>
      </c>
    </row>
    <row r="12" spans="1:12" x14ac:dyDescent="0.2">
      <c r="B12" s="15">
        <f t="shared" si="2"/>
        <v>-2.5999999999999996</v>
      </c>
      <c r="C12" s="15">
        <f t="shared" si="0"/>
        <v>1.3586413536594406E-2</v>
      </c>
      <c r="K12" s="15">
        <f t="shared" si="3"/>
        <v>0.4</v>
      </c>
      <c r="L12" s="15">
        <f t="shared" si="1"/>
        <v>0.15905911667130923</v>
      </c>
    </row>
    <row r="13" spans="1:12" x14ac:dyDescent="0.2">
      <c r="B13" s="15">
        <f t="shared" si="2"/>
        <v>-2.4999999999999996</v>
      </c>
      <c r="C13" s="15">
        <f t="shared" si="0"/>
        <v>1.7532745234282984E-2</v>
      </c>
      <c r="K13" s="15">
        <f t="shared" si="3"/>
        <v>0.5</v>
      </c>
      <c r="L13" s="15">
        <f t="shared" si="1"/>
        <v>0.19034605959676995</v>
      </c>
    </row>
    <row r="14" spans="1:12" x14ac:dyDescent="0.2">
      <c r="B14" s="15">
        <f t="shared" si="2"/>
        <v>-2.3999999999999995</v>
      </c>
      <c r="C14" s="15">
        <f t="shared" si="0"/>
        <v>2.2400208990311359E-2</v>
      </c>
      <c r="K14" s="15">
        <f t="shared" si="3"/>
        <v>0.6</v>
      </c>
      <c r="L14" s="15">
        <f t="shared" si="1"/>
        <v>0.21242710193549219</v>
      </c>
    </row>
    <row r="15" spans="1:12" x14ac:dyDescent="0.2">
      <c r="B15" s="15">
        <f t="shared" si="2"/>
        <v>-2.2999999999999994</v>
      </c>
      <c r="C15" s="15">
        <f t="shared" si="0"/>
        <v>2.8334220773294186E-2</v>
      </c>
      <c r="K15" s="15">
        <f t="shared" si="3"/>
        <v>0.7</v>
      </c>
      <c r="L15" s="15">
        <f t="shared" si="1"/>
        <v>0.22711620003267818</v>
      </c>
    </row>
    <row r="16" spans="1:12" x14ac:dyDescent="0.2">
      <c r="B16" s="15">
        <f t="shared" si="2"/>
        <v>-2.1999999999999993</v>
      </c>
      <c r="C16" s="15">
        <f t="shared" si="0"/>
        <v>3.5483588319991731E-2</v>
      </c>
      <c r="K16" s="15">
        <f t="shared" si="3"/>
        <v>0.79999999999999993</v>
      </c>
      <c r="L16" s="15">
        <f t="shared" si="1"/>
        <v>0.2360807167071152</v>
      </c>
    </row>
    <row r="17" spans="2:15" x14ac:dyDescent="0.2">
      <c r="B17" s="15">
        <f t="shared" si="2"/>
        <v>-2.0999999999999992</v>
      </c>
      <c r="C17" s="15">
        <f t="shared" si="0"/>
        <v>4.3994749125587755E-2</v>
      </c>
      <c r="K17" s="15">
        <f t="shared" si="3"/>
        <v>0.89999999999999991</v>
      </c>
      <c r="L17" s="15">
        <f t="shared" si="1"/>
        <v>0.24069242404417593</v>
      </c>
    </row>
    <row r="18" spans="2:15" x14ac:dyDescent="0.2">
      <c r="B18" s="15">
        <f t="shared" si="2"/>
        <v>-1.9999999999999991</v>
      </c>
      <c r="C18" s="15">
        <f t="shared" si="0"/>
        <v>5.4004657278425815E-2</v>
      </c>
      <c r="E18" s="45" t="s">
        <v>38</v>
      </c>
      <c r="K18" s="15">
        <f t="shared" si="3"/>
        <v>0.99999999999999989</v>
      </c>
      <c r="L18" s="15">
        <f t="shared" si="1"/>
        <v>0.24203208227207362</v>
      </c>
      <c r="O18" s="45" t="s">
        <v>40</v>
      </c>
    </row>
    <row r="19" spans="2:15" x14ac:dyDescent="0.2">
      <c r="B19" s="15">
        <f t="shared" si="2"/>
        <v>-1.899999999999999</v>
      </c>
      <c r="C19" s="15">
        <f t="shared" si="0"/>
        <v>6.5632453312083505E-2</v>
      </c>
      <c r="E19" s="45" t="s">
        <v>39</v>
      </c>
      <c r="K19" s="15">
        <f t="shared" si="3"/>
        <v>1.0999999999999999</v>
      </c>
      <c r="L19" s="15">
        <f t="shared" si="1"/>
        <v>0.24093526165217677</v>
      </c>
      <c r="O19" s="45" t="s">
        <v>41</v>
      </c>
    </row>
    <row r="20" spans="2:15" x14ac:dyDescent="0.2">
      <c r="B20" s="15">
        <f t="shared" si="2"/>
        <v>-1.7999999999999989</v>
      </c>
      <c r="C20" s="15">
        <f t="shared" si="0"/>
        <v>7.89701780959189E-2</v>
      </c>
      <c r="K20" s="15">
        <f t="shared" si="3"/>
        <v>1.2</v>
      </c>
      <c r="L20" s="15">
        <f t="shared" si="1"/>
        <v>0.2380426153430765</v>
      </c>
    </row>
    <row r="21" spans="2:15" x14ac:dyDescent="0.2">
      <c r="B21" s="15">
        <f t="shared" si="2"/>
        <v>-1.6999999999999988</v>
      </c>
      <c r="C21" s="15">
        <f t="shared" si="0"/>
        <v>9.4072925881967528E-2</v>
      </c>
      <c r="K21" s="15">
        <f t="shared" si="3"/>
        <v>1.3</v>
      </c>
      <c r="L21" s="15">
        <f t="shared" si="1"/>
        <v>0.23384366296960848</v>
      </c>
    </row>
    <row r="22" spans="2:15" x14ac:dyDescent="0.2">
      <c r="B22" s="15">
        <f t="shared" si="2"/>
        <v>-1.5999999999999988</v>
      </c>
      <c r="C22" s="15">
        <f t="shared" si="0"/>
        <v>0.11094896144223917</v>
      </c>
      <c r="K22" s="15">
        <f t="shared" si="3"/>
        <v>1.4000000000000001</v>
      </c>
      <c r="L22" s="15">
        <f t="shared" si="1"/>
        <v>0.22871198527005182</v>
      </c>
    </row>
    <row r="23" spans="2:15" x14ac:dyDescent="0.2">
      <c r="B23" s="15">
        <f t="shared" si="2"/>
        <v>-1.4999999999999987</v>
      </c>
      <c r="C23" s="15">
        <f t="shared" si="0"/>
        <v>0.12955043810437614</v>
      </c>
      <c r="K23" s="15">
        <f t="shared" si="3"/>
        <v>1.5000000000000002</v>
      </c>
      <c r="L23" s="15">
        <f t="shared" si="1"/>
        <v>0.22293256169398798</v>
      </c>
    </row>
    <row r="24" spans="2:15" x14ac:dyDescent="0.2">
      <c r="B24" s="15">
        <f t="shared" si="2"/>
        <v>-1.3999999999999986</v>
      </c>
      <c r="C24" s="15">
        <f t="shared" si="0"/>
        <v>0.14976543279421692</v>
      </c>
      <c r="K24" s="15">
        <f t="shared" si="3"/>
        <v>1.6000000000000003</v>
      </c>
      <c r="L24" s="15">
        <f t="shared" si="1"/>
        <v>0.21672268414001827</v>
      </c>
    </row>
    <row r="25" spans="2:15" x14ac:dyDescent="0.2">
      <c r="B25" s="15">
        <f t="shared" si="2"/>
        <v>-1.2999999999999985</v>
      </c>
      <c r="C25" s="15">
        <f t="shared" si="0"/>
        <v>0.17141204685727593</v>
      </c>
      <c r="K25" s="15">
        <f t="shared" si="3"/>
        <v>1.7000000000000004</v>
      </c>
      <c r="L25" s="15">
        <f t="shared" si="1"/>
        <v>0.21024785955580375</v>
      </c>
    </row>
    <row r="26" spans="2:15" x14ac:dyDescent="0.2">
      <c r="B26" s="15">
        <f t="shared" si="2"/>
        <v>-1.1999999999999984</v>
      </c>
      <c r="C26" s="15">
        <f t="shared" si="0"/>
        <v>0.19423529573334056</v>
      </c>
      <c r="K26" s="15">
        <f t="shared" si="3"/>
        <v>1.8000000000000005</v>
      </c>
      <c r="L26" s="15">
        <f t="shared" si="1"/>
        <v>0.20363388640956767</v>
      </c>
    </row>
    <row r="27" spans="2:15" x14ac:dyDescent="0.2">
      <c r="B27" s="15">
        <f t="shared" si="2"/>
        <v>-1.0999999999999983</v>
      </c>
      <c r="C27" s="15">
        <f t="shared" si="0"/>
        <v>0.21790741892216484</v>
      </c>
      <c r="K27" s="15">
        <f t="shared" si="3"/>
        <v>1.9000000000000006</v>
      </c>
      <c r="L27" s="15">
        <f t="shared" si="1"/>
        <v>0.19697603727564747</v>
      </c>
    </row>
    <row r="28" spans="2:15" x14ac:dyDescent="0.2">
      <c r="B28" s="15">
        <f t="shared" si="2"/>
        <v>-0.99999999999999833</v>
      </c>
      <c r="C28" s="15">
        <f t="shared" si="0"/>
        <v>0.24203208227207398</v>
      </c>
      <c r="K28" s="15">
        <f t="shared" si="3"/>
        <v>2.0000000000000004</v>
      </c>
      <c r="L28" s="15">
        <f t="shared" si="1"/>
        <v>0.1903460595967699</v>
      </c>
    </row>
    <row r="29" spans="2:15" x14ac:dyDescent="0.2">
      <c r="B29" s="15">
        <f t="shared" si="2"/>
        <v>-0.89999999999999836</v>
      </c>
      <c r="C29" s="15">
        <f t="shared" si="0"/>
        <v>0.26615272249509558</v>
      </c>
      <c r="K29" s="15">
        <f t="shared" si="3"/>
        <v>2.1000000000000005</v>
      </c>
      <c r="L29" s="15">
        <f t="shared" si="1"/>
        <v>0.18379753104376512</v>
      </c>
    </row>
    <row r="30" spans="2:15" x14ac:dyDescent="0.2">
      <c r="B30" s="15">
        <f t="shared" si="2"/>
        <v>-0.79999999999999838</v>
      </c>
      <c r="C30" s="15">
        <f t="shared" si="0"/>
        <v>0.28976501132865329</v>
      </c>
      <c r="K30" s="15">
        <f t="shared" si="3"/>
        <v>2.2000000000000006</v>
      </c>
      <c r="L30" s="15">
        <f t="shared" si="1"/>
        <v>0.17736997126043824</v>
      </c>
    </row>
    <row r="31" spans="2:15" x14ac:dyDescent="0.2">
      <c r="B31" s="15">
        <f t="shared" si="2"/>
        <v>-0.6999999999999984</v>
      </c>
      <c r="C31" s="15">
        <f t="shared" si="0"/>
        <v>0.31233311319206108</v>
      </c>
      <c r="K31" s="15">
        <f t="shared" si="3"/>
        <v>2.3000000000000007</v>
      </c>
      <c r="L31" s="15">
        <f t="shared" si="1"/>
        <v>0.1710920105539229</v>
      </c>
    </row>
    <row r="32" spans="2:15" x14ac:dyDescent="0.2">
      <c r="B32" s="15">
        <f t="shared" si="2"/>
        <v>-0.59999999999999842</v>
      </c>
      <c r="C32" s="15">
        <f t="shared" si="0"/>
        <v>0.33330910035691741</v>
      </c>
      <c r="K32" s="15">
        <f t="shared" si="3"/>
        <v>2.4000000000000008</v>
      </c>
      <c r="L32" s="15">
        <f t="shared" si="1"/>
        <v>0.16498384065825281</v>
      </c>
    </row>
    <row r="33" spans="2:12" x14ac:dyDescent="0.2">
      <c r="B33" s="15">
        <f t="shared" si="2"/>
        <v>-0.49999999999999845</v>
      </c>
      <c r="C33" s="15">
        <f t="shared" si="0"/>
        <v>0.35215460176803354</v>
      </c>
      <c r="K33" s="15">
        <f t="shared" si="3"/>
        <v>2.5000000000000009</v>
      </c>
      <c r="L33" s="15">
        <f t="shared" si="1"/>
        <v>0.1590591166713092</v>
      </c>
    </row>
    <row r="34" spans="2:12" x14ac:dyDescent="0.2">
      <c r="B34" s="15">
        <f t="shared" si="2"/>
        <v>-0.39999999999999847</v>
      </c>
      <c r="C34" s="15">
        <f t="shared" si="0"/>
        <v>0.3683635244444225</v>
      </c>
      <c r="K34" s="15">
        <f t="shared" si="3"/>
        <v>2.600000000000001</v>
      </c>
      <c r="L34" s="15">
        <f t="shared" si="1"/>
        <v>0.15332643764952966</v>
      </c>
    </row>
    <row r="35" spans="2:12" x14ac:dyDescent="0.2">
      <c r="B35" s="15">
        <f t="shared" si="2"/>
        <v>-0.29999999999999849</v>
      </c>
      <c r="C35" s="15">
        <f t="shared" si="0"/>
        <v>0.38148452591753562</v>
      </c>
      <c r="K35" s="15">
        <f t="shared" si="3"/>
        <v>2.7000000000000011</v>
      </c>
      <c r="L35" s="15">
        <f t="shared" si="1"/>
        <v>0.14779050237180907</v>
      </c>
    </row>
    <row r="36" spans="2:12" x14ac:dyDescent="0.2">
      <c r="B36" s="15">
        <f t="shared" si="2"/>
        <v>-0.19999999999999848</v>
      </c>
      <c r="C36" s="15">
        <f t="shared" si="0"/>
        <v>0.39114185266934259</v>
      </c>
      <c r="K36" s="15">
        <f t="shared" si="3"/>
        <v>2.8000000000000012</v>
      </c>
      <c r="L36" s="15">
        <f t="shared" si="1"/>
        <v>0.14245301365848417</v>
      </c>
    </row>
    <row r="37" spans="2:12" x14ac:dyDescent="0.2">
      <c r="B37" s="15">
        <f t="shared" si="2"/>
        <v>-9.9999999999998479E-2</v>
      </c>
      <c r="C37" s="15">
        <f t="shared" si="0"/>
        <v>0.39705320476264633</v>
      </c>
      <c r="K37" s="15">
        <f t="shared" si="3"/>
        <v>2.9000000000000012</v>
      </c>
      <c r="L37" s="15">
        <f t="shared" si="1"/>
        <v>0.13731338729753628</v>
      </c>
    </row>
    <row r="38" spans="2:12" x14ac:dyDescent="0.2">
      <c r="B38" s="15">
        <f t="shared" si="2"/>
        <v>1.5265566588595902E-15</v>
      </c>
      <c r="C38" s="15">
        <f t="shared" si="0"/>
        <v>0.39904344223381111</v>
      </c>
      <c r="K38" s="15">
        <f t="shared" si="3"/>
        <v>3.0000000000000013</v>
      </c>
      <c r="L38" s="15">
        <f t="shared" si="1"/>
        <v>0.13236930858168638</v>
      </c>
    </row>
    <row r="39" spans="2:12" x14ac:dyDescent="0.2">
      <c r="B39" s="15">
        <f t="shared" si="2"/>
        <v>0.10000000000000153</v>
      </c>
      <c r="C39" s="15">
        <f t="shared" si="0"/>
        <v>0.39705320476264627</v>
      </c>
      <c r="K39" s="15">
        <f t="shared" si="3"/>
        <v>3.1000000000000014</v>
      </c>
      <c r="L39" s="15">
        <f t="shared" si="1"/>
        <v>0.12761716959317471</v>
      </c>
    </row>
    <row r="40" spans="2:12" x14ac:dyDescent="0.2">
      <c r="B40" s="15">
        <f t="shared" si="2"/>
        <v>0.20000000000000154</v>
      </c>
      <c r="C40" s="15">
        <f t="shared" si="0"/>
        <v>0.39114185266934237</v>
      </c>
      <c r="K40" s="15">
        <f t="shared" si="3"/>
        <v>3.2000000000000015</v>
      </c>
      <c r="L40" s="15">
        <f t="shared" si="1"/>
        <v>0.12305241287778625</v>
      </c>
    </row>
    <row r="41" spans="2:12" x14ac:dyDescent="0.2">
      <c r="B41" s="15">
        <f t="shared" si="2"/>
        <v>0.30000000000000154</v>
      </c>
      <c r="C41" s="15">
        <f t="shared" si="0"/>
        <v>0.38148452591753534</v>
      </c>
      <c r="K41" s="15">
        <f t="shared" si="3"/>
        <v>3.3000000000000016</v>
      </c>
      <c r="L41" s="15">
        <f t="shared" si="1"/>
        <v>0.11866980143005618</v>
      </c>
    </row>
    <row r="42" spans="2:12" x14ac:dyDescent="0.2">
      <c r="B42" s="15">
        <f t="shared" si="2"/>
        <v>0.40000000000000158</v>
      </c>
      <c r="C42" s="15">
        <f t="shared" si="0"/>
        <v>0.36836352444442205</v>
      </c>
      <c r="K42" s="15">
        <f t="shared" si="3"/>
        <v>3.4000000000000017</v>
      </c>
      <c r="L42" s="15">
        <f t="shared" si="1"/>
        <v>0.11446363052734754</v>
      </c>
    </row>
    <row r="43" spans="2:12" x14ac:dyDescent="0.2">
      <c r="B43" s="15">
        <f t="shared" si="2"/>
        <v>0.50000000000000155</v>
      </c>
      <c r="C43" s="15">
        <f t="shared" si="0"/>
        <v>0.35215460176803293</v>
      </c>
      <c r="K43" s="15">
        <f t="shared" si="3"/>
        <v>3.5000000000000018</v>
      </c>
      <c r="L43" s="15">
        <f t="shared" si="1"/>
        <v>0.11042789357517038</v>
      </c>
    </row>
    <row r="44" spans="2:12" x14ac:dyDescent="0.2">
      <c r="B44" s="15">
        <f t="shared" si="2"/>
        <v>0.60000000000000153</v>
      </c>
      <c r="C44" s="15">
        <f t="shared" si="0"/>
        <v>0.3333091003569168</v>
      </c>
      <c r="K44" s="15">
        <f t="shared" si="3"/>
        <v>3.6000000000000019</v>
      </c>
      <c r="L44" s="15">
        <f t="shared" si="1"/>
        <v>0.10655641151654778</v>
      </c>
    </row>
    <row r="45" spans="2:12" x14ac:dyDescent="0.2">
      <c r="B45" s="15">
        <f t="shared" si="2"/>
        <v>0.70000000000000151</v>
      </c>
      <c r="C45" s="15">
        <f t="shared" si="0"/>
        <v>0.31233311319206042</v>
      </c>
      <c r="K45" s="15">
        <f t="shared" si="3"/>
        <v>3.700000000000002</v>
      </c>
      <c r="L45" s="15">
        <f t="shared" si="1"/>
        <v>0.10284293333249865</v>
      </c>
    </row>
    <row r="46" spans="2:12" x14ac:dyDescent="0.2">
      <c r="B46" s="15">
        <f t="shared" si="2"/>
        <v>0.80000000000000149</v>
      </c>
      <c r="C46" s="15">
        <f t="shared" si="0"/>
        <v>0.28976501132865262</v>
      </c>
      <c r="K46" s="15">
        <f t="shared" si="3"/>
        <v>3.800000000000002</v>
      </c>
      <c r="L46" s="15">
        <f t="shared" si="1"/>
        <v>9.9281213582060657E-2</v>
      </c>
    </row>
    <row r="47" spans="2:12" x14ac:dyDescent="0.2">
      <c r="B47" s="15">
        <f t="shared" si="2"/>
        <v>0.90000000000000147</v>
      </c>
      <c r="C47" s="15">
        <f t="shared" si="0"/>
        <v>0.26615272249509481</v>
      </c>
      <c r="K47" s="15">
        <f t="shared" si="3"/>
        <v>3.9000000000000021</v>
      </c>
      <c r="L47" s="15">
        <f t="shared" si="1"/>
        <v>9.5865071695475659E-2</v>
      </c>
    </row>
    <row r="48" spans="2:12" x14ac:dyDescent="0.2">
      <c r="B48" s="15">
        <f t="shared" si="2"/>
        <v>1.0000000000000016</v>
      </c>
      <c r="C48" s="15">
        <f t="shared" si="0"/>
        <v>0.24203208227207323</v>
      </c>
      <c r="K48" s="15">
        <f t="shared" si="3"/>
        <v>4.0000000000000018</v>
      </c>
      <c r="L48" s="15">
        <f t="shared" si="1"/>
        <v>9.2588436764906121E-2</v>
      </c>
    </row>
    <row r="49" spans="2:12" x14ac:dyDescent="0.2">
      <c r="B49" s="15">
        <f t="shared" si="2"/>
        <v>1.1000000000000016</v>
      </c>
      <c r="C49" s="15">
        <f t="shared" si="0"/>
        <v>0.217907418922164</v>
      </c>
      <c r="K49" s="15">
        <f t="shared" si="3"/>
        <v>4.1000000000000014</v>
      </c>
      <c r="L49" s="15">
        <f t="shared" si="1"/>
        <v>8.9445380813692618E-2</v>
      </c>
    </row>
    <row r="50" spans="2:12" x14ac:dyDescent="0.2">
      <c r="B50" s="15">
        <f t="shared" si="2"/>
        <v>1.2000000000000017</v>
      </c>
      <c r="C50" s="15">
        <f t="shared" si="0"/>
        <v>0.19423529573333978</v>
      </c>
      <c r="K50" s="15">
        <f t="shared" si="3"/>
        <v>4.2000000000000011</v>
      </c>
      <c r="L50" s="15">
        <f t="shared" si="1"/>
        <v>8.6430142922070921E-2</v>
      </c>
    </row>
    <row r="51" spans="2:12" x14ac:dyDescent="0.2">
      <c r="B51" s="15">
        <f t="shared" si="2"/>
        <v>1.3000000000000018</v>
      </c>
      <c r="C51" s="15">
        <f t="shared" si="0"/>
        <v>0.17141204685727518</v>
      </c>
      <c r="K51" s="15">
        <f t="shared" si="3"/>
        <v>4.3000000000000007</v>
      </c>
      <c r="L51" s="15">
        <f t="shared" si="1"/>
        <v>8.3537146109379679E-2</v>
      </c>
    </row>
    <row r="52" spans="2:12" x14ac:dyDescent="0.2">
      <c r="B52" s="15">
        <f t="shared" si="2"/>
        <v>1.4000000000000019</v>
      </c>
      <c r="C52" s="15">
        <f t="shared" si="0"/>
        <v>0.14976543279421622</v>
      </c>
      <c r="K52" s="15">
        <f t="shared" si="3"/>
        <v>4.4000000000000004</v>
      </c>
      <c r="L52" s="15">
        <f t="shared" si="1"/>
        <v>8.0761008493067152E-2</v>
      </c>
    </row>
    <row r="53" spans="2:12" x14ac:dyDescent="0.2">
      <c r="B53" s="15">
        <f t="shared" si="2"/>
        <v>1.500000000000002</v>
      </c>
      <c r="C53" s="15">
        <f t="shared" si="0"/>
        <v>0.12955043810437547</v>
      </c>
      <c r="K53" s="15">
        <f t="shared" si="3"/>
        <v>4.5</v>
      </c>
      <c r="L53" s="15">
        <f t="shared" si="1"/>
        <v>7.8096549942304277E-2</v>
      </c>
    </row>
    <row r="54" spans="2:12" x14ac:dyDescent="0.2">
      <c r="B54" s="15">
        <f t="shared" si="2"/>
        <v>1.6000000000000021</v>
      </c>
      <c r="C54" s="15">
        <f t="shared" si="0"/>
        <v>0.11094896144223858</v>
      </c>
      <c r="K54" s="15">
        <f t="shared" si="3"/>
        <v>4.5999999999999996</v>
      </c>
      <c r="L54" s="15">
        <f t="shared" si="1"/>
        <v>7.553879520245349E-2</v>
      </c>
    </row>
    <row r="55" spans="2:12" x14ac:dyDescent="0.2">
      <c r="B55" s="15">
        <f t="shared" si="2"/>
        <v>1.7000000000000022</v>
      </c>
      <c r="C55" s="15">
        <f t="shared" si="0"/>
        <v>9.4072925881967001E-2</v>
      </c>
      <c r="K55" s="15">
        <f t="shared" si="3"/>
        <v>4.6999999999999993</v>
      </c>
      <c r="L55" s="15">
        <f t="shared" si="1"/>
        <v>7.3082974273328563E-2</v>
      </c>
    </row>
    <row r="56" spans="2:12" x14ac:dyDescent="0.2">
      <c r="B56" s="15">
        <f t="shared" si="2"/>
        <v>1.8000000000000023</v>
      </c>
      <c r="C56" s="15">
        <f t="shared" si="0"/>
        <v>7.8970178095918442E-2</v>
      </c>
      <c r="K56" s="15">
        <f t="shared" si="3"/>
        <v>4.7999999999999989</v>
      </c>
      <c r="L56" s="15">
        <f t="shared" si="1"/>
        <v>7.0724520669168053E-2</v>
      </c>
    </row>
    <row r="57" spans="2:12" x14ac:dyDescent="0.2">
      <c r="B57" s="15">
        <f t="shared" si="2"/>
        <v>1.9000000000000024</v>
      </c>
      <c r="C57" s="15">
        <f t="shared" si="0"/>
        <v>6.5632453312083103E-2</v>
      </c>
      <c r="K57" s="15">
        <f t="shared" si="3"/>
        <v>4.8999999999999986</v>
      </c>
      <c r="L57" s="15">
        <f t="shared" si="1"/>
        <v>6.8459068063722844E-2</v>
      </c>
    </row>
    <row r="58" spans="2:12" x14ac:dyDescent="0.2">
      <c r="B58" s="15">
        <f t="shared" si="2"/>
        <v>2.0000000000000022</v>
      </c>
      <c r="C58" s="15">
        <f t="shared" si="0"/>
        <v>5.4004657278425482E-2</v>
      </c>
      <c r="K58" s="15">
        <f t="shared" si="3"/>
        <v>4.9999999999999982</v>
      </c>
      <c r="L58" s="15">
        <f t="shared" si="1"/>
        <v>6.6282445723674449E-2</v>
      </c>
    </row>
    <row r="59" spans="2:12" x14ac:dyDescent="0.2">
      <c r="B59" s="15">
        <f t="shared" si="2"/>
        <v>2.1000000000000023</v>
      </c>
      <c r="C59" s="15">
        <f t="shared" si="0"/>
        <v>4.3994749125587464E-2</v>
      </c>
      <c r="K59" s="15">
        <f t="shared" si="3"/>
        <v>5.0999999999999979</v>
      </c>
      <c r="L59" s="15">
        <f t="shared" si="1"/>
        <v>6.4190673052887282E-2</v>
      </c>
    </row>
    <row r="60" spans="2:12" x14ac:dyDescent="0.2">
      <c r="B60" s="15">
        <f t="shared" si="2"/>
        <v>2.2000000000000024</v>
      </c>
      <c r="C60" s="15">
        <f t="shared" si="0"/>
        <v>3.5483588319991495E-2</v>
      </c>
      <c r="K60" s="15">
        <f t="shared" si="3"/>
        <v>5.1999999999999975</v>
      </c>
      <c r="L60" s="15">
        <f t="shared" si="1"/>
        <v>6.2179953504899951E-2</v>
      </c>
    </row>
    <row r="61" spans="2:12" x14ac:dyDescent="0.2">
      <c r="B61" s="15">
        <f t="shared" si="2"/>
        <v>2.3000000000000025</v>
      </c>
      <c r="C61" s="15">
        <f t="shared" si="0"/>
        <v>2.8334220773293988E-2</v>
      </c>
      <c r="K61" s="15">
        <f t="shared" si="3"/>
        <v>5.2999999999999972</v>
      </c>
      <c r="L61" s="15">
        <f t="shared" si="1"/>
        <v>6.0246668068511471E-2</v>
      </c>
    </row>
    <row r="62" spans="2:12" x14ac:dyDescent="0.2">
      <c r="B62" s="15">
        <f t="shared" si="2"/>
        <v>2.4000000000000026</v>
      </c>
      <c r="C62" s="15">
        <f t="shared" si="0"/>
        <v>2.2400208990311189E-2</v>
      </c>
      <c r="K62" s="15">
        <f t="shared" si="3"/>
        <v>5.3999999999999968</v>
      </c>
      <c r="L62" s="15">
        <f t="shared" si="1"/>
        <v>5.8387368488871598E-2</v>
      </c>
    </row>
    <row r="63" spans="2:12" x14ac:dyDescent="0.2">
      <c r="B63" s="15">
        <f t="shared" si="2"/>
        <v>2.5000000000000027</v>
      </c>
      <c r="C63" s="15">
        <f t="shared" si="0"/>
        <v>1.7532745234282852E-2</v>
      </c>
      <c r="K63" s="15">
        <f t="shared" si="3"/>
        <v>5.4999999999999964</v>
      </c>
      <c r="L63" s="15">
        <f t="shared" si="1"/>
        <v>5.6598770352189624E-2</v>
      </c>
    </row>
    <row r="64" spans="2:12" x14ac:dyDescent="0.2">
      <c r="B64" s="15">
        <f t="shared" si="2"/>
        <v>2.6000000000000028</v>
      </c>
      <c r="C64" s="15">
        <f t="shared" si="0"/>
        <v>1.3586413536594295E-2</v>
      </c>
      <c r="K64" s="15">
        <f t="shared" si="3"/>
        <v>5.5999999999999961</v>
      </c>
      <c r="L64" s="15">
        <f t="shared" si="1"/>
        <v>5.4877746134464292E-2</v>
      </c>
    </row>
    <row r="65" spans="2:12" x14ac:dyDescent="0.2">
      <c r="B65" s="15">
        <f t="shared" si="2"/>
        <v>2.7000000000000028</v>
      </c>
      <c r="C65" s="15">
        <f t="shared" si="0"/>
        <v>1.0423577304107645E-2</v>
      </c>
      <c r="K65" s="15">
        <f t="shared" si="3"/>
        <v>5.6999999999999957</v>
      </c>
      <c r="L65" s="15">
        <f t="shared" si="1"/>
        <v>5.3221318292255869E-2</v>
      </c>
    </row>
    <row r="66" spans="2:12" x14ac:dyDescent="0.2">
      <c r="B66" s="15">
        <f t="shared" si="2"/>
        <v>2.8000000000000029</v>
      </c>
      <c r="C66" s="15">
        <f t="shared" si="0"/>
        <v>7.9174587444806321E-3</v>
      </c>
      <c r="K66" s="15">
        <f t="shared" si="3"/>
        <v>5.7999999999999954</v>
      </c>
      <c r="L66" s="15">
        <f t="shared" si="1"/>
        <v>5.1626652455455141E-2</v>
      </c>
    </row>
    <row r="67" spans="2:12" x14ac:dyDescent="0.2">
      <c r="B67" s="15">
        <f t="shared" si="2"/>
        <v>2.900000000000003</v>
      </c>
      <c r="C67" s="15">
        <f t="shared" si="0"/>
        <v>5.9540418338350741E-3</v>
      </c>
      <c r="K67" s="15">
        <f t="shared" si="3"/>
        <v>5.899999999999995</v>
      </c>
      <c r="L67" s="15">
        <f t="shared" si="1"/>
        <v>5.0091050767440387E-2</v>
      </c>
    </row>
    <row r="68" spans="2:12" x14ac:dyDescent="0.2">
      <c r="B68" s="15">
        <f t="shared" si="2"/>
        <v>3.0000000000000031</v>
      </c>
      <c r="C68" s="15">
        <f t="shared" si="0"/>
        <v>4.4329722183836621E-3</v>
      </c>
      <c r="K68" s="15">
        <f t="shared" si="3"/>
        <v>5.9999999999999947</v>
      </c>
      <c r="L68" s="15">
        <f t="shared" si="1"/>
        <v>4.8611945406291511E-2</v>
      </c>
    </row>
  </sheetData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D003-5B9D-4B30-A181-5F14C2979C04}">
  <dimension ref="B1:D19"/>
  <sheetViews>
    <sheetView workbookViewId="0"/>
  </sheetViews>
  <sheetFormatPr defaultColWidth="10" defaultRowHeight="18" x14ac:dyDescent="0.2"/>
  <cols>
    <col min="1" max="16384" width="10" style="15"/>
  </cols>
  <sheetData>
    <row r="1" spans="2:4" x14ac:dyDescent="0.2">
      <c r="B1" s="40" t="s">
        <v>30</v>
      </c>
    </row>
    <row r="2" spans="2:4" ht="18.600000000000001" thickBot="1" x14ac:dyDescent="0.25"/>
    <row r="3" spans="2:4" ht="18.600000000000001" thickBot="1" x14ac:dyDescent="0.25">
      <c r="B3" s="39" t="s">
        <v>17</v>
      </c>
      <c r="C3" s="38" t="s">
        <v>22</v>
      </c>
      <c r="D3" s="37" t="s">
        <v>21</v>
      </c>
    </row>
    <row r="4" spans="2:4" x14ac:dyDescent="0.2">
      <c r="B4" s="26">
        <v>1</v>
      </c>
      <c r="C4" s="36">
        <v>3.5</v>
      </c>
      <c r="D4" s="35">
        <v>4.5999999999999996</v>
      </c>
    </row>
    <row r="5" spans="2:4" x14ac:dyDescent="0.2">
      <c r="B5" s="23">
        <v>2</v>
      </c>
      <c r="C5" s="34">
        <v>5.0999999999999996</v>
      </c>
      <c r="D5" s="33">
        <v>16</v>
      </c>
    </row>
    <row r="6" spans="2:4" x14ac:dyDescent="0.2">
      <c r="B6" s="23">
        <v>3</v>
      </c>
      <c r="C6" s="34">
        <v>6.9</v>
      </c>
      <c r="D6" s="33">
        <v>22</v>
      </c>
    </row>
    <row r="7" spans="2:4" x14ac:dyDescent="0.2">
      <c r="B7" s="23">
        <v>4</v>
      </c>
      <c r="C7" s="34">
        <v>9.4</v>
      </c>
      <c r="D7" s="33">
        <v>29.5</v>
      </c>
    </row>
    <row r="8" spans="2:4" x14ac:dyDescent="0.2">
      <c r="B8" s="23">
        <v>5</v>
      </c>
      <c r="C8" s="34">
        <v>10.8</v>
      </c>
      <c r="D8" s="33">
        <v>45.6</v>
      </c>
    </row>
    <row r="9" spans="2:4" x14ac:dyDescent="0.2">
      <c r="B9" s="23">
        <v>6</v>
      </c>
      <c r="C9" s="34">
        <v>12.9</v>
      </c>
      <c r="D9" s="33">
        <v>56.3</v>
      </c>
    </row>
    <row r="10" spans="2:4" x14ac:dyDescent="0.2">
      <c r="B10" s="23">
        <v>7</v>
      </c>
      <c r="C10" s="34">
        <v>14.6</v>
      </c>
      <c r="D10" s="33">
        <v>71.3</v>
      </c>
    </row>
    <row r="11" spans="2:4" x14ac:dyDescent="0.2">
      <c r="B11" s="23">
        <v>8</v>
      </c>
      <c r="C11" s="34">
        <v>17</v>
      </c>
      <c r="D11" s="33">
        <v>105.2</v>
      </c>
    </row>
    <row r="12" spans="2:4" ht="18.600000000000001" thickBot="1" x14ac:dyDescent="0.25">
      <c r="B12" s="20">
        <v>9</v>
      </c>
      <c r="C12" s="32">
        <v>20</v>
      </c>
      <c r="D12" s="31">
        <v>119.3</v>
      </c>
    </row>
    <row r="18" spans="3:3" x14ac:dyDescent="0.2">
      <c r="C18" s="45" t="s">
        <v>42</v>
      </c>
    </row>
    <row r="19" spans="3:3" x14ac:dyDescent="0.2">
      <c r="C19" s="45" t="s">
        <v>43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2(1)1a</vt:lpstr>
      <vt:lpstr>2(1)1b</vt:lpstr>
      <vt:lpstr>2(1)3</vt:lpstr>
      <vt:lpstr>2(2)1</vt:lpstr>
      <vt:lpstr>2(2)2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81909</dc:creator>
  <cp:lastModifiedBy>Yoshitaka Yano</cp:lastModifiedBy>
  <cp:lastPrinted>2023-08-21T05:42:04Z</cp:lastPrinted>
  <dcterms:created xsi:type="dcterms:W3CDTF">2023-08-19T22:42:36Z</dcterms:created>
  <dcterms:modified xsi:type="dcterms:W3CDTF">2026-03-02T23:36:19Z</dcterms:modified>
</cp:coreProperties>
</file>